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12240" windowHeight="7215" tabRatio="639" firstSheet="2" activeTab="2"/>
  </bookViews>
  <sheets>
    <sheet name="Seg Anual" sheetId="1" state="hidden" r:id="rId1"/>
    <sheet name="DETALLE CODIGOS" sheetId="8" r:id="rId2"/>
    <sheet name="Matriz_Seg POA" sheetId="7" r:id="rId3"/>
    <sheet name="Ejemplo 1" sheetId="6" r:id="rId4"/>
    <sheet name="Resumen" sheetId="9" r:id="rId5"/>
    <sheet name="Obj. G y E" sheetId="12" r:id="rId6"/>
    <sheet name="Seg. POA 2014" sheetId="13" r:id="rId7"/>
    <sheet name="Avan. Fis. y % Ejec." sheetId="14" r:id="rId8"/>
    <sheet name="REC HUMANOS" sheetId="10" r:id="rId9"/>
    <sheet name="FODA POR OG" sheetId="11" r:id="rId10"/>
    <sheet name="Resul. Alcanzados" sheetId="16" r:id="rId11"/>
    <sheet name="Seg. POA 2014-Ponderacion(7)" sheetId="17" r:id="rId12"/>
  </sheets>
  <definedNames>
    <definedName name="_xlnm._FilterDatabase" localSheetId="1" hidden="1">'DETALLE CODIGOS'!$A$3:$V$70</definedName>
    <definedName name="_xlnm.Print_Area" localSheetId="3">'Ejemplo 1'!$A$1:$AK$23</definedName>
    <definedName name="_xlnm.Print_Area" localSheetId="2">'Matriz_Seg POA'!$B$1:$AK$20</definedName>
    <definedName name="_xlnm.Print_Area" localSheetId="4">Resumen!$A$1:$AK$14</definedName>
  </definedNames>
  <calcPr calcId="14562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4" i="9" l="1"/>
  <c r="U14" i="7"/>
  <c r="AG14" i="9"/>
  <c r="AG13" i="9"/>
  <c r="AG12" i="9"/>
  <c r="AC13" i="9"/>
  <c r="AC12" i="9"/>
  <c r="Y13" i="9"/>
  <c r="Y12" i="9"/>
  <c r="U12" i="9"/>
  <c r="R12" i="9"/>
  <c r="Q12" i="9"/>
  <c r="P12" i="9"/>
  <c r="O12" i="9"/>
  <c r="N12" i="9"/>
  <c r="M12" i="9"/>
  <c r="L12" i="9"/>
  <c r="K12" i="9"/>
  <c r="U12" i="7"/>
  <c r="I11" i="14" l="1"/>
  <c r="H11" i="14"/>
  <c r="H8" i="14"/>
  <c r="H5" i="14"/>
  <c r="AG14" i="7" l="1"/>
  <c r="AG13" i="7"/>
  <c r="AG12" i="7"/>
  <c r="O12" i="7"/>
  <c r="H6" i="13"/>
  <c r="G6" i="13"/>
  <c r="F6" i="13"/>
  <c r="E6" i="13"/>
  <c r="D6" i="13"/>
  <c r="C6" i="13"/>
  <c r="J11" i="14" l="1"/>
  <c r="F11" i="14"/>
  <c r="D5" i="14"/>
  <c r="D11" i="14" s="1"/>
  <c r="E5" i="14"/>
  <c r="E11" i="14" s="1"/>
  <c r="C5" i="14"/>
  <c r="C11" i="14" s="1"/>
  <c r="N12" i="7" l="1"/>
  <c r="B8" i="10"/>
  <c r="C8" i="10"/>
  <c r="D8" i="10"/>
  <c r="E7" i="10"/>
  <c r="E6" i="10"/>
  <c r="E8" i="10" s="1"/>
  <c r="AB14" i="9" l="1"/>
  <c r="AB16" i="6"/>
  <c r="AB22" i="6" l="1"/>
  <c r="AB23" i="6"/>
  <c r="W22" i="6" l="1"/>
  <c r="U18" i="6"/>
  <c r="V18" i="6"/>
  <c r="U19" i="6"/>
  <c r="V19" i="6"/>
  <c r="U20" i="6"/>
  <c r="V20" i="6"/>
  <c r="U21" i="6"/>
  <c r="V21" i="6"/>
  <c r="V17" i="6"/>
  <c r="U17" i="6"/>
  <c r="T20" i="6"/>
  <c r="T21" i="6"/>
  <c r="T19" i="6"/>
  <c r="AH18" i="6"/>
  <c r="AH19" i="6"/>
  <c r="AH20" i="6"/>
  <c r="AH21" i="6"/>
  <c r="AH17" i="6"/>
  <c r="AG18" i="6"/>
  <c r="AG19" i="6"/>
  <c r="AG21" i="6"/>
  <c r="AG17" i="6"/>
  <c r="AF18" i="6"/>
  <c r="AF19" i="6"/>
  <c r="AF20" i="6"/>
  <c r="AF21" i="6"/>
  <c r="AF17" i="6"/>
  <c r="W15" i="6"/>
  <c r="V15" i="6"/>
  <c r="U15" i="6"/>
  <c r="W14" i="6"/>
  <c r="V14" i="6"/>
  <c r="U14" i="6"/>
  <c r="W13" i="6"/>
  <c r="V13" i="6"/>
  <c r="U13" i="6"/>
  <c r="W12" i="6"/>
  <c r="V12" i="6"/>
  <c r="U12" i="6"/>
  <c r="AG13" i="6"/>
  <c r="AG12" i="6"/>
  <c r="AH13" i="6"/>
  <c r="AI13" i="6"/>
  <c r="AI12" i="6"/>
  <c r="AH12" i="6"/>
  <c r="U16" i="6" l="1"/>
  <c r="V22" i="6"/>
  <c r="U22" i="6"/>
  <c r="U23" i="6" l="1"/>
  <c r="W16" i="6"/>
  <c r="W23" i="6" s="1"/>
  <c r="AI15" i="6"/>
  <c r="AI14" i="6"/>
  <c r="AG15" i="6"/>
  <c r="AH15" i="6"/>
  <c r="AH14" i="6"/>
  <c r="AH16" i="6" s="1"/>
  <c r="AG14" i="6"/>
  <c r="AG16" i="6" s="1"/>
  <c r="AI16" i="6" l="1"/>
  <c r="V16" i="6"/>
  <c r="V23" i="6" s="1"/>
  <c r="AH22" i="6"/>
  <c r="AH23" i="6" s="1"/>
  <c r="AG22" i="6"/>
  <c r="AG23" i="6" s="1"/>
  <c r="AI22" i="6" l="1"/>
  <c r="AI23" i="6" s="1"/>
  <c r="T22" i="6"/>
  <c r="T16" i="6"/>
</calcChain>
</file>

<file path=xl/comments1.xml><?xml version="1.0" encoding="utf-8"?>
<comments xmlns="http://schemas.openxmlformats.org/spreadsheetml/2006/main">
  <authors>
    <author>dgp</author>
  </authors>
  <commentList>
    <comment ref="C72" authorId="0">
      <text>
        <r>
          <rPr>
            <b/>
            <sz val="9"/>
            <color indexed="81"/>
            <rFont val="Tahoma"/>
            <family val="2"/>
          </rPr>
          <t>dgp:</t>
        </r>
        <r>
          <rPr>
            <sz val="9"/>
            <color indexed="81"/>
            <rFont val="Tahoma"/>
            <family val="2"/>
          </rPr>
          <t xml:space="preserve">
Se lo debe llenar de acuerdo al TDR de la Cosultoria.</t>
        </r>
      </text>
    </comment>
    <comment ref="D72" authorId="0">
      <text>
        <r>
          <rPr>
            <b/>
            <sz val="9"/>
            <color indexed="81"/>
            <rFont val="Tahoma"/>
            <family val="2"/>
          </rPr>
          <t>dgp:</t>
        </r>
        <r>
          <rPr>
            <sz val="9"/>
            <color indexed="81"/>
            <rFont val="Tahoma"/>
            <family val="2"/>
          </rPr>
          <t xml:space="preserve">
Se lo debe llenar de acuerdo a la RS. Ministerial Nº 239 (Cuadro de Equivalencias de renumeraciones de los Consultores de linea y Personal Eventual) del 26/06/2014</t>
        </r>
      </text>
    </comment>
  </commentList>
</comments>
</file>

<file path=xl/sharedStrings.xml><?xml version="1.0" encoding="utf-8"?>
<sst xmlns="http://schemas.openxmlformats.org/spreadsheetml/2006/main" count="1288" uniqueCount="709">
  <si>
    <t>FECHA DEL INFORME:</t>
  </si>
  <si>
    <t>1- OBJETIVO DE GESTIÓN</t>
  </si>
  <si>
    <t>CARGO</t>
  </si>
  <si>
    <t>FIRMA</t>
  </si>
  <si>
    <t>DESCRIPCION DE LA ACTIVIDAD</t>
  </si>
  <si>
    <t>PONDERACON DE IMPORTANCIA</t>
  </si>
  <si>
    <t>MEDIOS DE VALIDACION</t>
  </si>
  <si>
    <t>OBSERVACIONES</t>
  </si>
  <si>
    <t>COD. PND</t>
  </si>
  <si>
    <t>A</t>
  </si>
  <si>
    <t>S</t>
  </si>
  <si>
    <t>P</t>
  </si>
  <si>
    <t>E</t>
  </si>
  <si>
    <t>OBJETIVO ESTRATEGICO DEL PEI</t>
  </si>
  <si>
    <t>LOGRADO</t>
  </si>
  <si>
    <t>GRADO DE CUMPLIMIENTO (%)</t>
  </si>
  <si>
    <t>RESULTADO</t>
  </si>
  <si>
    <t>DESCRIPCION</t>
  </si>
  <si>
    <t>GRADO DE IMPORTANCIA
(PONDERACON)</t>
  </si>
  <si>
    <t>ÁREA/UNIDAD ORGANIZAL</t>
  </si>
  <si>
    <t>ÁREA/UNIDAD ORGANIZACIONAL:</t>
  </si>
  <si>
    <t>PRIMER SEMESTRE</t>
  </si>
  <si>
    <t>SEGUNDO SEMESTRE</t>
  </si>
  <si>
    <t>ANUAL</t>
  </si>
  <si>
    <r>
      <rPr>
        <b/>
        <sz val="26"/>
        <color theme="0"/>
        <rFont val="Calibri"/>
        <family val="2"/>
        <scheme val="minor"/>
      </rPr>
      <t>MINISTERIO DE MEDIO AMBIENTE Y AGUA</t>
    </r>
    <r>
      <rPr>
        <b/>
        <sz val="20"/>
        <color theme="0"/>
        <rFont val="Calibri"/>
        <family val="2"/>
        <scheme val="minor"/>
      </rPr>
      <t xml:space="preserve">
</t>
    </r>
    <r>
      <rPr>
        <b/>
        <sz val="22"/>
        <color theme="0"/>
        <rFont val="Calibri"/>
        <family val="2"/>
        <scheme val="minor"/>
      </rPr>
      <t>DIRECCIÓN GENERAL DE PLANIFICACIÓN</t>
    </r>
    <r>
      <rPr>
        <b/>
        <sz val="20"/>
        <color theme="0"/>
        <rFont val="Calibri"/>
        <family val="2"/>
        <scheme val="minor"/>
      </rPr>
      <t xml:space="preserve">
MATRIZ DE SEGUIMIENTO FISICO ANUAL</t>
    </r>
  </si>
  <si>
    <t>ESTRUCTURA PROGRAMATICA DEL PND</t>
  </si>
  <si>
    <t>INTER ANUAL
SEGUNDO SEMESTRE</t>
  </si>
  <si>
    <t>INTER ANUAL
PRIMER SEMESTRE</t>
  </si>
  <si>
    <t>METAS (PROGRAMADO)</t>
  </si>
  <si>
    <t>PRODUCTO</t>
  </si>
  <si>
    <t>2- OBJETIVO DE ESPECIFICO</t>
  </si>
  <si>
    <t>COD-OE</t>
  </si>
  <si>
    <t>COD - OG</t>
  </si>
  <si>
    <t>COD - AO</t>
  </si>
  <si>
    <t>COD - OE</t>
  </si>
  <si>
    <t xml:space="preserve"> RESPONSABLES DE LA INFORMACION</t>
  </si>
  <si>
    <t>NOMBRE</t>
  </si>
  <si>
    <t>Elaborado por:</t>
  </si>
  <si>
    <t>Revisado por:</t>
  </si>
  <si>
    <t>Aprobado por:</t>
  </si>
  <si>
    <t>dia / mes / año</t>
  </si>
  <si>
    <t>VICEMINISTERIO / ENTIDAD:</t>
  </si>
  <si>
    <t>PROGRAMADO ()</t>
  </si>
  <si>
    <t>LOGRADO ()</t>
  </si>
  <si>
    <t xml:space="preserve"> RESPONSABLES</t>
  </si>
  <si>
    <t>GRADO DE IMPORTANCIA
(PONDERACION)</t>
  </si>
  <si>
    <t>Avance físico (Promedio)</t>
  </si>
  <si>
    <t>Sub total objetivo:</t>
  </si>
  <si>
    <t>GRADO DE CUMPLIMIENTO</t>
  </si>
  <si>
    <t>ANUAL (%)</t>
  </si>
  <si>
    <t>1ER SEM (B/A*100)</t>
  </si>
  <si>
    <t>1ER SEM (A)</t>
  </si>
  <si>
    <t xml:space="preserve"> 2DO SEM (A)</t>
  </si>
  <si>
    <t>ANUAL (A)</t>
  </si>
  <si>
    <t>1ER SEM (B)</t>
  </si>
  <si>
    <t>2DO SEM (B)</t>
  </si>
  <si>
    <t>ANUAL (B)</t>
  </si>
  <si>
    <t>ANUAL (B/A*100)</t>
  </si>
  <si>
    <t>PRODUCTO LOGRADO</t>
  </si>
  <si>
    <t>DENOMINACIÓN</t>
  </si>
  <si>
    <t>N° de Operaciones ejecutadas:</t>
  </si>
  <si>
    <t>Avance físico (Promedio):</t>
  </si>
  <si>
    <t>MEDIOS DE VERIFICACIÓN</t>
  </si>
  <si>
    <t>OBSERVACIONES Y/O ACLARACIONES</t>
  </si>
  <si>
    <t>1ER SEM</t>
  </si>
  <si>
    <t xml:space="preserve"> 2DO SEM</t>
  </si>
  <si>
    <t>METAS PROGRAMADA</t>
  </si>
  <si>
    <t>RESULTADO LOGRADO</t>
  </si>
  <si>
    <t>1ER SEM (%)</t>
  </si>
  <si>
    <t xml:space="preserve"> 2DO SEM (%)</t>
  </si>
  <si>
    <t>2DO  SEM
(B/A*100)</t>
  </si>
  <si>
    <t>PRODUCTO PROGRAMADO</t>
  </si>
  <si>
    <t>COD - PEI</t>
  </si>
  <si>
    <t>Implementar políticas, planes y programas integrales de agua y saneamiento (alcantarillado, residuos sólidos, letrinas)  para  el acceso pleno de la población a los servicios, en el marco de la gestión integral de recursos hídricos y residuos sólidos, De manera concurrente en los niveles de Gobierno</t>
  </si>
  <si>
    <t>1.1.1.0</t>
  </si>
  <si>
    <t>1.1.2.0</t>
  </si>
  <si>
    <t>OG 1</t>
  </si>
  <si>
    <t xml:space="preserve">Incrementar la cobertura del 1,8% en agua potable y 4% saneamiento en zonas urbanas, periurbanas y rurales a traves de los programas y proyectos que las Entidades del sector ejecutan con recursos provenientes de convenios suscritos con los Gobiernos Subnacionales y Cooperacion Internacional, amparados en normativas que faciliten el cumplimiento de las metas programadas en la agenda 2025 </t>
  </si>
  <si>
    <t>OG 2</t>
  </si>
  <si>
    <t>Reducir el número de botaderos en 4%, priorizando el incremento del aprovechamiento en 2%, la disposición final segura y la institucionalidad del sector en coordinación con los actores involucrados.</t>
  </si>
  <si>
    <t>El oportuno seguimiento fisico financiero de los programas y proyectos de agua potable y saneamiento incrementa los niveles de coberturas</t>
  </si>
  <si>
    <t>Coadyuvar a la gestion de financiamiento para la ejecucion de programas y proyectos con la cooperacion internacional y/o gobiernos subnacionales</t>
  </si>
  <si>
    <t>La normativa sectorial de agua potable y saneamiento, armonizada con la Ley 300 y demas normativa del sector coadyuvando a las metas programas en la agenda 2025</t>
  </si>
  <si>
    <t>OE1</t>
  </si>
  <si>
    <t>OE2</t>
  </si>
  <si>
    <t>OE3</t>
  </si>
  <si>
    <t>20 programas en ejecucion con financiamiento proveniente de diferentes modalidades de inversion.</t>
  </si>
  <si>
    <t>60 Normas sectoriales actualizadas</t>
  </si>
  <si>
    <t>Al menos 3 programas de fortalecimiento en ejecución</t>
  </si>
  <si>
    <t>Al menos 4 talleres regionales de difusión de normativa técnica y legal en gestión integral de residuos sólidos</t>
  </si>
  <si>
    <t>Al menos 5 programas de implementación de la gestión integral de residuos sólidos en ejecución</t>
  </si>
  <si>
    <t>Fortalecer la institucionalidad del sector residuos sólidos asegurando la participación de los actores involucrados.</t>
  </si>
  <si>
    <t>Desarrollar e implementar normativa en Gestión Integral de Residuos Sólidos.</t>
  </si>
  <si>
    <t>Desarrollar e implementar programas en gestión integral de residuos sólidos.</t>
  </si>
  <si>
    <t>Cobertura del 80,7% en agua potable.</t>
  </si>
  <si>
    <t>Cobertura del  53,8% en Sanemiento</t>
  </si>
  <si>
    <t>Índice de aprovechamiento de 6%</t>
  </si>
  <si>
    <t>Índice de botaderos 93%</t>
  </si>
  <si>
    <t>Al menos 3 programas de fortalecimiento institucional</t>
  </si>
  <si>
    <t>Al menos 5 programas/proyectos GIRS en ejecución</t>
  </si>
  <si>
    <t>Ley de GIRS y reglamentación elaborada  Al menos 3 guías técnicas elaboradas/actualizadas</t>
  </si>
  <si>
    <t>Al menos 3 guías técnicas en GIRS.</t>
  </si>
  <si>
    <t>Al menos 1 Proyecto de Ley y Reglamentación elaboradas.</t>
  </si>
  <si>
    <t>Ejemplares de la normativa generada
Informes de gestión</t>
  </si>
  <si>
    <t>Registros de talleres
Informes de gestión</t>
  </si>
  <si>
    <t>Informe de gestión</t>
  </si>
  <si>
    <t>Convenios suscritos</t>
  </si>
  <si>
    <r>
      <rPr>
        <b/>
        <sz val="26"/>
        <color theme="0"/>
        <rFont val="Calibri"/>
        <family val="2"/>
        <scheme val="minor"/>
      </rPr>
      <t>MINISTERIO DE MEDIO AMBIENTE Y AGUA</t>
    </r>
    <r>
      <rPr>
        <b/>
        <sz val="20"/>
        <color theme="0"/>
        <rFont val="Calibri"/>
        <family val="2"/>
        <scheme val="minor"/>
      </rPr>
      <t xml:space="preserve">
</t>
    </r>
    <r>
      <rPr>
        <b/>
        <sz val="22"/>
        <color theme="0"/>
        <rFont val="Calibri"/>
        <family val="2"/>
        <scheme val="minor"/>
      </rPr>
      <t>DIRECCIÓN GENERAL DE PLANIFICACIÓN</t>
    </r>
    <r>
      <rPr>
        <b/>
        <sz val="20"/>
        <color theme="0"/>
        <rFont val="Calibri"/>
        <family val="2"/>
        <scheme val="minor"/>
      </rPr>
      <t xml:space="preserve">
MATRIZ DE SEGUIMIENTO DEL PROGRAMA DE OPERACIONES ANUAL</t>
    </r>
  </si>
  <si>
    <t>ESTRUCTURA PROGRAMÁTICA DEL PND</t>
  </si>
  <si>
    <t>OBJETIVO ESTRATÉGICO DEL PEI</t>
  </si>
  <si>
    <t>PONDERACIÓN DE IMPORTANCIA</t>
  </si>
  <si>
    <t>DESCRIPCIÓN DEL OE</t>
  </si>
  <si>
    <t>2- OBJETIVO DE ESPECÍFICO</t>
  </si>
  <si>
    <t>Total General (Promedio por Unidad/Dirección/Viceministerio)</t>
  </si>
  <si>
    <t>PILARES AGENDA PATRIÓTICA Y LAS PATRIAS DEL PDES</t>
  </si>
  <si>
    <t>MMAyA: SECTORES ECONOMICOS 2015</t>
  </si>
  <si>
    <t>MMAyA: AREAS ORGANIZACIONALES 2015</t>
  </si>
  <si>
    <t>MMAyA: CLASIFICADOR ORGANIZACIONAL 2015</t>
  </si>
  <si>
    <t>Pilares Agenda Patriótica</t>
  </si>
  <si>
    <t>Patrias - PDES</t>
  </si>
  <si>
    <t>CODIGOS</t>
  </si>
  <si>
    <t>DENOMINACION</t>
  </si>
  <si>
    <t>SIGLA</t>
  </si>
  <si>
    <t>Nº</t>
  </si>
  <si>
    <t>Área</t>
  </si>
  <si>
    <t>Nº de Unidades</t>
  </si>
  <si>
    <t>Detalle</t>
  </si>
  <si>
    <t>NOMBRE DE LA UNIDAD</t>
  </si>
  <si>
    <t>CODIGO MOF - POA</t>
  </si>
  <si>
    <t>1. Erradicación de la extrema pobreza</t>
  </si>
  <si>
    <t>Patria Segura - Patria para Todos</t>
  </si>
  <si>
    <t>01</t>
  </si>
  <si>
    <t>AGROPECUARIO</t>
  </si>
  <si>
    <t>AGROP</t>
  </si>
  <si>
    <t>x</t>
  </si>
  <si>
    <t>Área de Apoyo y Asesoramiento</t>
  </si>
  <si>
    <t>6 (3 direcciones y 3 unidades )</t>
  </si>
  <si>
    <t>•Dirección General de Asuntos Jurídicos</t>
  </si>
  <si>
    <t>ADMINISTRACION CENTRAL</t>
  </si>
  <si>
    <t>ADM-CENTRAL</t>
  </si>
  <si>
    <t>2. Socialización y universalización de los servicios básicos con soberanía para Vivir Bien</t>
  </si>
  <si>
    <t>5</t>
  </si>
  <si>
    <t>01.5.</t>
  </si>
  <si>
    <t>RIEGO</t>
  </si>
  <si>
    <t>RIE</t>
  </si>
  <si>
    <t>•Dirección General de Asuntos Administrativos</t>
  </si>
  <si>
    <t>Unidad Auditoría Interna</t>
  </si>
  <si>
    <t>UAI</t>
  </si>
  <si>
    <t>1.0.0.3</t>
  </si>
  <si>
    <t>3. Salud, educación y deporte para la formación de un ser humano integro</t>
  </si>
  <si>
    <t>01.5.01</t>
  </si>
  <si>
    <t>CONSTRUCCIÓN DE SISTEMAS DE RIEGO</t>
  </si>
  <si>
    <t>RIE01</t>
  </si>
  <si>
    <t>•Dirección General de Planificación</t>
  </si>
  <si>
    <t>Unidad Comunicación Social</t>
  </si>
  <si>
    <t>UNICOM</t>
  </si>
  <si>
    <t>1.0.0.4</t>
  </si>
  <si>
    <t>4. Soberanía científica y tecnológica con identidad propia</t>
  </si>
  <si>
    <t>Patria Grande e Industrial en la Era Satelital</t>
  </si>
  <si>
    <t>02</t>
  </si>
  <si>
    <t>01.5.02</t>
  </si>
  <si>
    <t>MEJORAMIENTO Y AMPLIACIÓN DE SISTEMA DE RIEGO</t>
  </si>
  <si>
    <t>RIE02</t>
  </si>
  <si>
    <t>•Unidad de Auditoria Interna</t>
  </si>
  <si>
    <t>Unidad Transparencia</t>
  </si>
  <si>
    <t>UTRA</t>
  </si>
  <si>
    <t>1.0.0.5</t>
  </si>
  <si>
    <t>6. Soberanía Productiva con diversificación y desarrollo integral sin la dictadura del mercado capitalista</t>
  </si>
  <si>
    <t>03</t>
  </si>
  <si>
    <t>01.5.03</t>
  </si>
  <si>
    <t>REHABILITACIÓN DE SISTEMAS DE RIEGO</t>
  </si>
  <si>
    <t>RIE03</t>
  </si>
  <si>
    <t>•Unidad de Transparencia</t>
  </si>
  <si>
    <t>Dirección General de Asuntos Jurídicos</t>
  </si>
  <si>
    <t>DGAJ</t>
  </si>
  <si>
    <t>1.0.1.0</t>
  </si>
  <si>
    <t>7. Soberanía sobre los recursos naturales, con nacionalización, industrialización y comercialización en armonía y equilibrio con la Madre Tierra</t>
  </si>
  <si>
    <t>04</t>
  </si>
  <si>
    <t>01.5.04</t>
  </si>
  <si>
    <t>OTROS</t>
  </si>
  <si>
    <t>RIE04</t>
  </si>
  <si>
    <t>•Unidad de Comunicación</t>
  </si>
  <si>
    <t>Dirección General de Asuntos Administrativos</t>
  </si>
  <si>
    <t>DGAA</t>
  </si>
  <si>
    <t>1.0.2.0</t>
  </si>
  <si>
    <t>8. Soberanía alimentaria a través de la construcción del saber alimentarse para el Vivir Bien</t>
  </si>
  <si>
    <t>Patria Fuerte con Producción y Empleo</t>
  </si>
  <si>
    <t>05</t>
  </si>
  <si>
    <t>01.5.05</t>
  </si>
  <si>
    <t>MICRORIEGO Y OTROS (ATAJADOS, RESERVORIOS Y PERFORACIÓN DE POZOS)</t>
  </si>
  <si>
    <t>RIE05</t>
  </si>
  <si>
    <t>Área Funcional</t>
  </si>
  <si>
    <t>3 (Viceministerios, con sus respectivas direcciones)</t>
  </si>
  <si>
    <t>•Viceministerio de Agua Potable Saneamiento Básico</t>
  </si>
  <si>
    <t>Dirección General de Planificación</t>
  </si>
  <si>
    <t>DGP</t>
  </si>
  <si>
    <t>1.0.3.0</t>
  </si>
  <si>
    <t>9. Soberanía ambiental con desarrollo integral respetando los derechos de la Madre Tierra</t>
  </si>
  <si>
    <t>Patria Libre, Símbolo Mundial</t>
  </si>
  <si>
    <t>06</t>
  </si>
  <si>
    <t>01.5.06</t>
  </si>
  <si>
    <t>DRENAJES</t>
  </si>
  <si>
    <t>RIE06</t>
  </si>
  <si>
    <t>•Viceministerio de Recursos Hídricos y Riego</t>
  </si>
  <si>
    <t>VICEMINISTERIO DE AGUA POTABLE Y SANEAMIENTO BÁSICO</t>
  </si>
  <si>
    <t>VAPSB</t>
  </si>
  <si>
    <t>1.1.0.0</t>
  </si>
  <si>
    <t>10. Integración complementaria de los pueblos con soberanía</t>
  </si>
  <si>
    <t>07</t>
  </si>
  <si>
    <t>01.5.07</t>
  </si>
  <si>
    <t>OTROS  RIEGO</t>
  </si>
  <si>
    <t>OTRIE</t>
  </si>
  <si>
    <t>•Viceministerio de Medio Ambiente, Biodiversidad, Cambios Climáticos y de Gestión y Desarrollo Forestal</t>
  </si>
  <si>
    <t>Dirección General de Agua Potable y Alcantarillado Sanitario</t>
  </si>
  <si>
    <t>DGAPAS</t>
  </si>
  <si>
    <t>12.  Disfrute y felicidad  plena de fiestas y el  medio ambiente</t>
  </si>
  <si>
    <t>10</t>
  </si>
  <si>
    <t>SANEAMIENTO BÁSICO</t>
  </si>
  <si>
    <t>SANEA</t>
  </si>
  <si>
    <t>Área Operativa</t>
  </si>
  <si>
    <t>11 (entre unidades desconcentradas y unidades coordinadoras de programas)</t>
  </si>
  <si>
    <t>•Unidad Coordinadora de Programa - PAAP</t>
  </si>
  <si>
    <t>UCP - PAAP</t>
  </si>
  <si>
    <t>1.1.1.4</t>
  </si>
  <si>
    <t>13. Reencuentro soberano con el mar</t>
  </si>
  <si>
    <t>1</t>
  </si>
  <si>
    <t>10.1.</t>
  </si>
  <si>
    <t>AGUA POTABLE</t>
  </si>
  <si>
    <t>AGU</t>
  </si>
  <si>
    <t>•Unidad Coordinadora de Programa -CAF</t>
  </si>
  <si>
    <t>UCP - CAF (AGUA POTABLE)</t>
  </si>
  <si>
    <t>UCP - CAF</t>
  </si>
  <si>
    <t>1.2.2.5</t>
  </si>
  <si>
    <t>11. Soberanía de la transparencia en la gestión pública bajo los principios de no mentir, no robar y no ser flojo</t>
  </si>
  <si>
    <t>Patria Unida con la Nueva Constitución</t>
  </si>
  <si>
    <t>10.1.01</t>
  </si>
  <si>
    <t>AGUA POTABLE EN CAPITALES DE DEPARTAMENTO</t>
  </si>
  <si>
    <t>AGU01</t>
  </si>
  <si>
    <t>•Unidad Coordinadora de Programa - PRONAREC</t>
  </si>
  <si>
    <t>Programa SAS - PC</t>
  </si>
  <si>
    <t>SAS - PC</t>
  </si>
  <si>
    <t>1.1.1.6</t>
  </si>
  <si>
    <t>5. Soberanía comunitaria financiera, sin servilismo al capitalismo financiero</t>
  </si>
  <si>
    <t>Macroeconómica</t>
  </si>
  <si>
    <t>10.1.02</t>
  </si>
  <si>
    <t>AGUA POTABLE EN CIUDADES INTERMEDIAS</t>
  </si>
  <si>
    <t>AGU02</t>
  </si>
  <si>
    <t>•Unidad Coordinadora de Programa – PARC</t>
  </si>
  <si>
    <t>Dirección General de Gestión Integral de Residuos Sólidos</t>
  </si>
  <si>
    <t>DGGIRS</t>
  </si>
  <si>
    <t>10.1.03</t>
  </si>
  <si>
    <t>AGUA POTABLE EN POBLADOS RURALES</t>
  </si>
  <si>
    <t>AGU03</t>
  </si>
  <si>
    <t>•Programa Piloto de Resilencia Climática – PPCR</t>
  </si>
  <si>
    <t>UCP - PAAP (RESIDUOS SOLIDOS)</t>
  </si>
  <si>
    <t>10.1.04</t>
  </si>
  <si>
    <t>PERFORACIÓN DE POZOS PARA AGUA POTABLE</t>
  </si>
  <si>
    <t>AGU04</t>
  </si>
  <si>
    <t>•Unidad Operativa Boliviana</t>
  </si>
  <si>
    <t>VICEMINISTERIO DE RECURSOS HIDRICOS Y RIEGO</t>
  </si>
  <si>
    <t>VRHR</t>
  </si>
  <si>
    <t>1.2.0.0</t>
  </si>
  <si>
    <t>10.1.05</t>
  </si>
  <si>
    <t>REHABILITACIÓN DE SISTEMAS DE AGUA</t>
  </si>
  <si>
    <t>AGU05</t>
  </si>
  <si>
    <t>•Programa - BIOCULTURA</t>
  </si>
  <si>
    <t>Dirección General de Cuencas y Recursos Hídricos</t>
  </si>
  <si>
    <t>DGCyRH</t>
  </si>
  <si>
    <t>1.2.1.0</t>
  </si>
  <si>
    <t>2</t>
  </si>
  <si>
    <t>10.2.</t>
  </si>
  <si>
    <t>ALCANTARILLADO</t>
  </si>
  <si>
    <t>ALC</t>
  </si>
  <si>
    <t>•Ecosistemas Verticales Andinos</t>
  </si>
  <si>
    <t>Unidad Operativa Boliviana</t>
  </si>
  <si>
    <t>UOB</t>
  </si>
  <si>
    <t>1.2.1.4</t>
  </si>
  <si>
    <t>10.2.01</t>
  </si>
  <si>
    <t>ALCANTARILLADO EN CAPITALES DE DEPARTAMENTO</t>
  </si>
  <si>
    <t>ALC01</t>
  </si>
  <si>
    <t xml:space="preserve">•Unidad Desconcentrada SUSTENTAR </t>
  </si>
  <si>
    <t>Programa Piloto de Resilencia Climatica</t>
  </si>
  <si>
    <t>PPCR</t>
  </si>
  <si>
    <t>1.2.1.5</t>
  </si>
  <si>
    <t>10.2.02</t>
  </si>
  <si>
    <t>ALCANTARILLADO EN CIUDADES INTERMEDIAS</t>
  </si>
  <si>
    <t>ALC02</t>
  </si>
  <si>
    <t>•Servicio Nacional de Áreas Protegidas</t>
  </si>
  <si>
    <t>Riesgos y Desastres</t>
  </si>
  <si>
    <t>RYD</t>
  </si>
  <si>
    <t>1.2.1.6</t>
  </si>
  <si>
    <t>10.2.03</t>
  </si>
  <si>
    <t>ALCANTARILLADO EN POBLADOS RURALES</t>
  </si>
  <si>
    <t>ALC03</t>
  </si>
  <si>
    <t>•Comisión Gubernamental de Ozono</t>
  </si>
  <si>
    <t>Planes Directores de Cuencas</t>
  </si>
  <si>
    <t>PDCs</t>
  </si>
  <si>
    <t>1.2.1.7</t>
  </si>
  <si>
    <t>10.2.04</t>
  </si>
  <si>
    <t>LETRINIZACIÓN</t>
  </si>
  <si>
    <t>ALC04</t>
  </si>
  <si>
    <t>Área de Desconcentrada y Autárquica</t>
  </si>
  <si>
    <t>10 (8 Desconcentradas y 2 autárquica)</t>
  </si>
  <si>
    <t>•Entidad Ejecutora de Medio Ambiente EMAGUA</t>
  </si>
  <si>
    <t>Dirección General de Riego</t>
  </si>
  <si>
    <t>DGR</t>
  </si>
  <si>
    <t>1.2.2.0</t>
  </si>
  <si>
    <t>10.2.05</t>
  </si>
  <si>
    <t>ALCANTARILLADO PLUVIAL EN CAPITALES DE DEPARTAMENTO</t>
  </si>
  <si>
    <t>ALC05</t>
  </si>
  <si>
    <t>•Servicio Nacional para la Sostenibilidad de Servicios en Saneamiento Básico</t>
  </si>
  <si>
    <t>Programa Nacional de Riego con enfoque de Cuenca</t>
  </si>
  <si>
    <t>PRONAREC</t>
  </si>
  <si>
    <t>1.2.2.4</t>
  </si>
  <si>
    <t>10.2.06</t>
  </si>
  <si>
    <t>ALCANTARILLADO PLUVIAL EN CIUDADES INTERMEDIAS</t>
  </si>
  <si>
    <t>ALC06</t>
  </si>
  <si>
    <t>•Oficina Técnica Nacional – Pilcomayo Bermejo</t>
  </si>
  <si>
    <t>UCP - CAF (RIEGO)</t>
  </si>
  <si>
    <t>10.2.07</t>
  </si>
  <si>
    <t>ALCANTARILLADO PLUVIAL EN POBLADOS RURALES</t>
  </si>
  <si>
    <t>ALC07</t>
  </si>
  <si>
    <t>•Autoridad de Fiscalización y Control Social de Agua Potable y Saneamiento Básico</t>
  </si>
  <si>
    <t>DIPARC</t>
  </si>
  <si>
    <t>1.2.2.6</t>
  </si>
  <si>
    <t>3</t>
  </si>
  <si>
    <t>10.3.</t>
  </si>
  <si>
    <t>TRATAMIENTO</t>
  </si>
  <si>
    <t>TRS</t>
  </si>
  <si>
    <t>•Fondo nacional de Desarrollo Forestal (FONABOSQUE)</t>
  </si>
  <si>
    <t>SIRIC</t>
  </si>
  <si>
    <t>1.2.2.7</t>
  </si>
  <si>
    <t>10.3.01</t>
  </si>
  <si>
    <t>TRATAMIENTO DE AGUA POTABLE</t>
  </si>
  <si>
    <t>TRS01</t>
  </si>
  <si>
    <t>•Empresa – MISICUNI</t>
  </si>
  <si>
    <t>PIACC</t>
  </si>
  <si>
    <t>1.2.2.8</t>
  </si>
  <si>
    <t>10.3.02</t>
  </si>
  <si>
    <t>TRATAMIENTO DE AGUAS SERVIDAS</t>
  </si>
  <si>
    <t>TRS02</t>
  </si>
  <si>
    <t>•Servicio Nacional de Meteorología e Hidrología</t>
  </si>
  <si>
    <t>VICEMINISTERIO DE MEDIO AMBIENTE, BIODIVERSIDAD, CAMBIOS CLIMÁTICOS Y GESTIÓN Y DESARROLLO FORESTAL</t>
  </si>
  <si>
    <t>VMABCCyGDF</t>
  </si>
  <si>
    <t>1.3.0.0</t>
  </si>
  <si>
    <t>10.3.03</t>
  </si>
  <si>
    <t>TRATAMIENTO DE RESIDUOS SOLIDOS</t>
  </si>
  <si>
    <t>TRS03</t>
  </si>
  <si>
    <t>•Autoridad de Fiscalización y Control Social de Bosques y Tierras</t>
  </si>
  <si>
    <t>Dirección General de Biodiversidad y Áreas Protegidas</t>
  </si>
  <si>
    <t>DGBAP</t>
  </si>
  <si>
    <t>1.3.1.0</t>
  </si>
  <si>
    <t>10.3.04</t>
  </si>
  <si>
    <t>RECOLECCION Y ELIMINACION DE DESECHOS SOLIDOS</t>
  </si>
  <si>
    <t>TRS04</t>
  </si>
  <si>
    <t>•Servicio Nacional de Riego (autárquica)</t>
  </si>
  <si>
    <t>Servicio Nacional de Areas Protegidas</t>
  </si>
  <si>
    <t>SERNAP</t>
  </si>
  <si>
    <t>1.3.1.4</t>
  </si>
  <si>
    <t>10.3.05</t>
  </si>
  <si>
    <t>REHABILITACIÓN DE PLANTAS DE TRATAMIENTO</t>
  </si>
  <si>
    <t>TRS05</t>
  </si>
  <si>
    <t>•Autoridad Plurinacional de la Madre Tierra (autárquica)</t>
  </si>
  <si>
    <t>Ecosistemas Verticales</t>
  </si>
  <si>
    <t>EVAs</t>
  </si>
  <si>
    <t>1.3.1.5</t>
  </si>
  <si>
    <t>4</t>
  </si>
  <si>
    <t>10.4.</t>
  </si>
  <si>
    <t>MULTIPROGRAMA SANEAMIENTO BASICO</t>
  </si>
  <si>
    <t>MSANB</t>
  </si>
  <si>
    <t>BIOCULTURA</t>
  </si>
  <si>
    <t>1.3.1.6</t>
  </si>
  <si>
    <t>10.4.01</t>
  </si>
  <si>
    <t>MULTIPROGRAMA</t>
  </si>
  <si>
    <t>MULT08</t>
  </si>
  <si>
    <t>Dirección General de Medio Ambiente y Cambios Climáticos</t>
  </si>
  <si>
    <t>DGMACC</t>
  </si>
  <si>
    <t>1.3.2.0</t>
  </si>
  <si>
    <t>10.4.02</t>
  </si>
  <si>
    <t>AGUA POTABLE Y ALCANTARILLADO EN CAPITALES DE DEPARTAMENTO</t>
  </si>
  <si>
    <t>AG-01</t>
  </si>
  <si>
    <t>Comisión Gubernamental de Ozono</t>
  </si>
  <si>
    <t>CoGO</t>
  </si>
  <si>
    <t>1.3.2.4</t>
  </si>
  <si>
    <t>10.4.03</t>
  </si>
  <si>
    <t>AGUA POTABLE Y ALCANTARILLADO EN CIUDADES INTERMEDIAS</t>
  </si>
  <si>
    <t>AG-02</t>
  </si>
  <si>
    <t>PRONACOP`s</t>
  </si>
  <si>
    <t>1.3.2.5</t>
  </si>
  <si>
    <t>10.4.04</t>
  </si>
  <si>
    <t>AGUA POTABLE Y ALCANTARILLADO EN POBLADOS RURALES</t>
  </si>
  <si>
    <t>AG-03</t>
  </si>
  <si>
    <t>Dirección General de Gestión y Desarrollo Forestal</t>
  </si>
  <si>
    <t>DGGDF</t>
  </si>
  <si>
    <t>1.3.3.0</t>
  </si>
  <si>
    <t>10.4.05</t>
  </si>
  <si>
    <t>AGUA Y LETRINIZACIÓN</t>
  </si>
  <si>
    <t>AG-04</t>
  </si>
  <si>
    <t>U.D. SUSTENTAR</t>
  </si>
  <si>
    <t>SUSTENTAR</t>
  </si>
  <si>
    <t>1.3.3.4</t>
  </si>
  <si>
    <t>10.5.</t>
  </si>
  <si>
    <t>OTROS SANEAMIENTO BASICO</t>
  </si>
  <si>
    <t>OTRSB</t>
  </si>
  <si>
    <t>ENTIDADES DESCONCENTRADAS Y AUTARQUICAS</t>
  </si>
  <si>
    <t>DESC-AUTQ</t>
  </si>
  <si>
    <t>10.5.01</t>
  </si>
  <si>
    <t>OTR09</t>
  </si>
  <si>
    <t>Servicio Nacional de Meteorología e Hidrología</t>
  </si>
  <si>
    <t>SENAMHI</t>
  </si>
  <si>
    <t>12</t>
  </si>
  <si>
    <t>RECURSOS HÍDRICOS</t>
  </si>
  <si>
    <t>RECH</t>
  </si>
  <si>
    <t>Fondo Nacional de Desarrollo Forestal</t>
  </si>
  <si>
    <t>FONABOSQUE</t>
  </si>
  <si>
    <t>12.1.</t>
  </si>
  <si>
    <t>APROVECHAMIENTO DE RECURSOS HIDRICOS</t>
  </si>
  <si>
    <t>APR</t>
  </si>
  <si>
    <t>Servicio Nacional para la Sostenibilidad de Servicios en Saneamiento Básico</t>
  </si>
  <si>
    <t>SENASBA</t>
  </si>
  <si>
    <t>12.1.01</t>
  </si>
  <si>
    <t>CONSTRUCCION DE ATAJADOS Y RESERVORIOS</t>
  </si>
  <si>
    <t>APR01</t>
  </si>
  <si>
    <t>Entidad Ejecutora de Medio Ambiente y Agua</t>
  </si>
  <si>
    <t>EMAGUA</t>
  </si>
  <si>
    <t>12.1.02</t>
  </si>
  <si>
    <t>PERFORACION DE POZOS</t>
  </si>
  <si>
    <t>APR02</t>
  </si>
  <si>
    <t>Oficina Técnica Nacional de los Ríos Pilcomayo y Bermejo</t>
  </si>
  <si>
    <t>OTN-PB</t>
  </si>
  <si>
    <t>12.2.</t>
  </si>
  <si>
    <t>MANEJO INTEGRAL DE CUENCAS</t>
  </si>
  <si>
    <t>MIC</t>
  </si>
  <si>
    <t>Servicio Nacional de Riego</t>
  </si>
  <si>
    <t>SENARI</t>
  </si>
  <si>
    <t>12.2.01</t>
  </si>
  <si>
    <t>DEFENSIVOS Y DEFLECTORES FLUVIALES</t>
  </si>
  <si>
    <t>MIC01</t>
  </si>
  <si>
    <t>Autoridad de Fiscalización y Control Social de Agua Potable y Saneamiento Básico</t>
  </si>
  <si>
    <t>AAPS</t>
  </si>
  <si>
    <t>12.2.02</t>
  </si>
  <si>
    <t>CONTROL DE AGUA Y EROSION</t>
  </si>
  <si>
    <t>MIC02</t>
  </si>
  <si>
    <t xml:space="preserve">Autoridad de Fiscalización y Control Social de Bosques y Tierras </t>
  </si>
  <si>
    <t>ABT</t>
  </si>
  <si>
    <t>12.2.03</t>
  </si>
  <si>
    <t>CONTROL DE CARCAVAS Y AVENIDAS</t>
  </si>
  <si>
    <t>MIC03</t>
  </si>
  <si>
    <t>12.2.04</t>
  </si>
  <si>
    <t>CANALIZACION DE RIOS</t>
  </si>
  <si>
    <t>MIC04</t>
  </si>
  <si>
    <t>12.2.05</t>
  </si>
  <si>
    <t>GESTIÓN Y MANEJO DE CUENCAS</t>
  </si>
  <si>
    <t>MIC05</t>
  </si>
  <si>
    <t>12.2.06</t>
  </si>
  <si>
    <t>REMEDIACIÓN DE PASIVOS AMBIENTALES</t>
  </si>
  <si>
    <t>MIC06</t>
  </si>
  <si>
    <t>12.3.</t>
  </si>
  <si>
    <t>MULTIPROGRAMA RECURSOS HIDRICOS</t>
  </si>
  <si>
    <t>MHIDR</t>
  </si>
  <si>
    <t>12.3.01</t>
  </si>
  <si>
    <t>MULT10</t>
  </si>
  <si>
    <t>12.4.</t>
  </si>
  <si>
    <t>OTROS RECURSOS HIDRICOS</t>
  </si>
  <si>
    <t>OTRHID</t>
  </si>
  <si>
    <t>12.4.01</t>
  </si>
  <si>
    <t>OTR11</t>
  </si>
  <si>
    <t>14</t>
  </si>
  <si>
    <t>ADMINISTRACION GENERAL</t>
  </si>
  <si>
    <t>AGUB</t>
  </si>
  <si>
    <t>14.5.</t>
  </si>
  <si>
    <t>ADMINISTRACION FINANCIERA</t>
  </si>
  <si>
    <t>ADF</t>
  </si>
  <si>
    <t>7</t>
  </si>
  <si>
    <t>14.7.</t>
  </si>
  <si>
    <t>INFORMACION ESTADÍSTICA Y PLANIFICACIÓN</t>
  </si>
  <si>
    <t>EST</t>
  </si>
  <si>
    <t>9</t>
  </si>
  <si>
    <t>14.9.</t>
  </si>
  <si>
    <t>OTR13</t>
  </si>
  <si>
    <t>19</t>
  </si>
  <si>
    <t>MEDIO AMBIENTE</t>
  </si>
  <si>
    <t>MEDAM</t>
  </si>
  <si>
    <t>19.1.</t>
  </si>
  <si>
    <t>CONSERVACIÓN Y PROTECCIÓN DEL MEDIO AMBIENTE</t>
  </si>
  <si>
    <t>CPM</t>
  </si>
  <si>
    <t>19.1.01</t>
  </si>
  <si>
    <t>ESTUDIOS DE RECURSOS NATURALES</t>
  </si>
  <si>
    <t>CPMA01</t>
  </si>
  <si>
    <t>19.1.02</t>
  </si>
  <si>
    <t>MANEJO DE PARQUES Y ÁREAS PROTEGIDAS</t>
  </si>
  <si>
    <t>CPMA02</t>
  </si>
  <si>
    <t>19.1.03</t>
  </si>
  <si>
    <t>BIODIVERSIDAD</t>
  </si>
  <si>
    <t>CPMA03</t>
  </si>
  <si>
    <t>19.1.04</t>
  </si>
  <si>
    <t>FORESTACIÓN</t>
  </si>
  <si>
    <t>CPMA04</t>
  </si>
  <si>
    <t>19.1.05</t>
  </si>
  <si>
    <t>REFORESTACIÓN</t>
  </si>
  <si>
    <t>CPMA05</t>
  </si>
  <si>
    <t>19.1.06</t>
  </si>
  <si>
    <t>CONSERVACIÓN DE SUELOS</t>
  </si>
  <si>
    <t>CPMA06</t>
  </si>
  <si>
    <t>19.1.07</t>
  </si>
  <si>
    <t>CPMA07</t>
  </si>
  <si>
    <t>08</t>
  </si>
  <si>
    <t>19.1.08</t>
  </si>
  <si>
    <t>OTROS MEDIO AMBIENTE</t>
  </si>
  <si>
    <t>OTR17</t>
  </si>
  <si>
    <t>6</t>
  </si>
  <si>
    <t>8</t>
  </si>
  <si>
    <t>11</t>
  </si>
  <si>
    <t>13</t>
  </si>
  <si>
    <t>15</t>
  </si>
  <si>
    <t>16</t>
  </si>
  <si>
    <t>17</t>
  </si>
  <si>
    <t>18</t>
  </si>
  <si>
    <t>20</t>
  </si>
  <si>
    <t>21</t>
  </si>
  <si>
    <t>22</t>
  </si>
  <si>
    <t>23</t>
  </si>
  <si>
    <t>24</t>
  </si>
  <si>
    <t>25</t>
  </si>
  <si>
    <t>26</t>
  </si>
  <si>
    <t>27</t>
  </si>
  <si>
    <t>28</t>
  </si>
  <si>
    <t>29</t>
  </si>
  <si>
    <t>30</t>
  </si>
  <si>
    <t>31</t>
  </si>
  <si>
    <t>32</t>
  </si>
  <si>
    <t>33</t>
  </si>
  <si>
    <t>34</t>
  </si>
  <si>
    <t>35</t>
  </si>
  <si>
    <t>36</t>
  </si>
  <si>
    <t>Cargo</t>
  </si>
  <si>
    <t xml:space="preserve">Periodo </t>
  </si>
  <si>
    <t>TOTAL</t>
  </si>
  <si>
    <t>Tipo</t>
  </si>
  <si>
    <t>Producto</t>
  </si>
  <si>
    <t>Fecha de inicio</t>
  </si>
  <si>
    <t>Observaciones</t>
  </si>
  <si>
    <t>ANÁLISIS SITUACIONAL</t>
  </si>
  <si>
    <t>VARIABLES IDENTIFICADAS</t>
  </si>
  <si>
    <t>INCIDENCIA EN EL OBJETIVO DE GESTIÓN</t>
  </si>
  <si>
    <t>OPORTUNIDADES</t>
  </si>
  <si>
    <t>DEBILIDADES</t>
  </si>
  <si>
    <t>AMENAZAS</t>
  </si>
  <si>
    <t>OBJETIVO DE GESTION</t>
  </si>
  <si>
    <t>PONDERACIÓN (1-5)</t>
  </si>
  <si>
    <t>Nivel 
Organizacional</t>
  </si>
  <si>
    <t>OBJETIVOS</t>
  </si>
  <si>
    <t>ESPECIFICOS</t>
  </si>
  <si>
    <t>ÁREA ORGANIZACIONAL</t>
  </si>
  <si>
    <t>EJECUCIÓN FÍSICA</t>
  </si>
  <si>
    <t>OBJETIVO DE GESTIÓN</t>
  </si>
  <si>
    <t>AVANCE FISICO</t>
  </si>
  <si>
    <t>N° de Operaciones ejecutadas</t>
  </si>
  <si>
    <t>PRODUCTO PROGRAMADO (ANUAL)</t>
  </si>
  <si>
    <t>OBJETIVOS ESTRATEGICOS (PEI)</t>
  </si>
  <si>
    <t>Fecha de Conclusión (sd)</t>
  </si>
  <si>
    <t>Fecha de  Conclusión (ca)</t>
  </si>
  <si>
    <t>Línea</t>
  </si>
  <si>
    <t>Tipo de consultoría</t>
  </si>
  <si>
    <t>Nombre de la Consultoría</t>
  </si>
  <si>
    <t>EJECUCIÓN FINANCIERA</t>
  </si>
  <si>
    <t>Eventual</t>
  </si>
  <si>
    <t>B. Consultorias</t>
  </si>
  <si>
    <t>Unidad</t>
  </si>
  <si>
    <t>Consultor en línea</t>
  </si>
  <si>
    <t>Consultor por producto</t>
  </si>
  <si>
    <t>Total</t>
  </si>
  <si>
    <t>(Llenar de acuerdo al Punto A)</t>
  </si>
  <si>
    <t>(Llenar de acuerdo al Punto B)</t>
  </si>
  <si>
    <t>1ER SEM 
(%)</t>
  </si>
  <si>
    <t>2DO SEM 
(%)</t>
  </si>
  <si>
    <t>ANUAL 
(%)</t>
  </si>
  <si>
    <t xml:space="preserve">Tabla 2. Ejecución física financiera </t>
  </si>
  <si>
    <t>Tabla 4. Número de servidores públicos bajo dependencia</t>
  </si>
  <si>
    <t>OBJETIVOS DE GESTION</t>
  </si>
  <si>
    <t>RESULTADOS ALCANZADOS</t>
  </si>
  <si>
    <t>sd=Sin Adenda</t>
  </si>
  <si>
    <t>ca= Con Adenda</t>
  </si>
  <si>
    <t>Cargo y/o Puesto</t>
  </si>
  <si>
    <t xml:space="preserve"> </t>
  </si>
  <si>
    <t>O</t>
  </si>
  <si>
    <t>GESTIÓN 2015</t>
  </si>
  <si>
    <t>Tabla 1. Objetivos Estrategicos y de Gestion 2015</t>
  </si>
  <si>
    <t>Tabla 5. Análisis situacional por objetivo de gestión 2015</t>
  </si>
  <si>
    <t>MMAyA: ANÁLISIS SITUACIONAL POR OBJETIVO DE GESTIÓN 2015</t>
  </si>
  <si>
    <t>ANUAL - GESTION 2015</t>
  </si>
  <si>
    <t>Tabla 6. Principales resultados alcanzados en el Segundo Semestre y Anual - Gestión - 2015</t>
  </si>
  <si>
    <t>ADMINISTRACION</t>
  </si>
  <si>
    <t>TENICA</t>
  </si>
  <si>
    <t>PRESIDENTE a.i. DE DIRECTORIO DE LA E.M.</t>
  </si>
  <si>
    <t>GERENTE GENERAL</t>
  </si>
  <si>
    <t xml:space="preserve">GERENTE TECNICO  </t>
  </si>
  <si>
    <t>FISCAL DE OBRA</t>
  </si>
  <si>
    <t>JEFE DEPTO.SOCIO AMBIENTAL</t>
  </si>
  <si>
    <t>JEFE DEPTO. PROYECTOS.OP.MTTO.Y SISTEMAS</t>
  </si>
  <si>
    <t>RESPONSABLE UNIDAD MEDIO AMBIENTE</t>
  </si>
  <si>
    <t>RESPONSABLE UNIDAD DE PARTICIPACION SOCIAL</t>
  </si>
  <si>
    <t>RESPONSABLE UNIDAD DE OPERACION Y MNTTO</t>
  </si>
  <si>
    <t>ASISTENTE DE PROYECTOS</t>
  </si>
  <si>
    <t xml:space="preserve">RESP. DE SISTEMAS </t>
  </si>
  <si>
    <t>TECNICO MEDIO AMBIENTALISTA</t>
  </si>
  <si>
    <t>EXTENSIONISTA LEGAL</t>
  </si>
  <si>
    <t>EXTENSIONISTA CONSERVACION CUENCA</t>
  </si>
  <si>
    <t>GERENTE ADMINSTRATIVO FINANCIERO</t>
  </si>
  <si>
    <t>ASESOR ESPECIALISTA</t>
  </si>
  <si>
    <t>JEFE DEPTO. ADMINISTRATIVO FINANCIERO</t>
  </si>
  <si>
    <t>ASESOR LEGAL</t>
  </si>
  <si>
    <t>JEFE UNIDAD DE AUDITORIA INTERNA</t>
  </si>
  <si>
    <t>RESPONSABLE UNIDAD DE TRANSPARENCIA Y LUCHA CONTRA LA CORRUPCION</t>
  </si>
  <si>
    <t>RESPONSABLE UNIDAD DE CONTABILIDAD</t>
  </si>
  <si>
    <t xml:space="preserve">RESPONSABLE UNIDAD RECURSOS HUMANOS </t>
  </si>
  <si>
    <t>RESPONSABLE UNIDAD ADMINISTRATIVA Y CONTRATACIONES</t>
  </si>
  <si>
    <t xml:space="preserve">RESPONSABLE DE ACTIVOS FIJOS </t>
  </si>
  <si>
    <t>COORDINADOR DE DIRECTORIO Y G.G.</t>
  </si>
  <si>
    <t>AUDITOR I</t>
  </si>
  <si>
    <t>TOPOGRAFO</t>
  </si>
  <si>
    <t>SECRETARIA GERENCIA TÉCNICA</t>
  </si>
  <si>
    <t>SECRETARIA DE PRESIDENCIA Y G. G.</t>
  </si>
  <si>
    <t xml:space="preserve">ENCARGADO DE SERVICIOS GENERALES </t>
  </si>
  <si>
    <t>SECRETARIA GAF</t>
  </si>
  <si>
    <t>ENCARGADO DE TESORERIA Y CREDITO PUBLICO</t>
  </si>
  <si>
    <t xml:space="preserve">ENCARGADO DE ARCHIVOS </t>
  </si>
  <si>
    <t>MENSAJERO  COTIZADOR</t>
  </si>
  <si>
    <t>ENCARGADO DE ALMACENES Y AUXILIAR DE ATIVOS FIJOS</t>
  </si>
  <si>
    <t>RECEPCION VENTANILLA UNICIA</t>
  </si>
  <si>
    <t>AUXILIAR DE OFICINA</t>
  </si>
  <si>
    <t>CHOFER</t>
  </si>
  <si>
    <t xml:space="preserve">CHOFER  </t>
  </si>
  <si>
    <t xml:space="preserve">CHOFER </t>
  </si>
  <si>
    <t>AUX. DE PRESUPUESTOS Y CONTABILIDAD</t>
  </si>
  <si>
    <t>OPERADOR DE TOMA</t>
  </si>
  <si>
    <t>ALARIFE</t>
  </si>
  <si>
    <t>ENCARGADO DE CAMPAMENTO</t>
  </si>
  <si>
    <t xml:space="preserve">ENCARGADO DE CAMPAMENTO </t>
  </si>
  <si>
    <t>A. Personal RECURSOS ESPECIFICOS, OTROS RECURSOS ESPECIFICOS</t>
  </si>
  <si>
    <t>Recursos Especificos</t>
  </si>
  <si>
    <t xml:space="preserve">Construccion de la Presa de 120 Mts. De Altura p/contribuir al desarrollo regional y propiciar una mejor calidad de vida a traves de la provision de agua para consumo humano, riego y generacion de energia electrica </t>
  </si>
  <si>
    <t>OE 01</t>
  </si>
  <si>
    <t>633</t>
  </si>
  <si>
    <t>0G 1</t>
  </si>
  <si>
    <t>CIERRE ADMINISTRATIVO Y FINANCIERO DEL PROYETO BID</t>
  </si>
  <si>
    <t xml:space="preserve">ASESORAMIENTO ESPECIALIZADO EN SEGUROS </t>
  </si>
  <si>
    <t>CONCLUSION DE LA PRESA DE 120 MTS. DE ALTURA</t>
  </si>
  <si>
    <t>CONSTRUCCION DE LA PRESA DE 120 METROS DE ALTURA PARA CONTRIBUIR AL DESARROLLO REGIONAL Y PROPICIAR UNA MEJOR CALIDAD DE VIDA ATRAVES DE LA CONSTRUCCION DE UNA PRESA DE 120 METROS DE ALTURA Y OBRAS ANEXAS PARA LA PROVISION DE AGUA PARA CONSUMO HUMANO, RIEGO Y GENERACION DE ENERGIA ELECTRICA</t>
  </si>
  <si>
    <t>CONST.PROY.MISICUNI II-PRESA Y OBRAS ANEXAS</t>
  </si>
  <si>
    <t>TOTAL - EMPRESA MISICUNI</t>
  </si>
  <si>
    <t>100 % DE LA CONSTRUCCION PRESA, OBRAS ANEXAS Y COMPLEMENTARIAS</t>
  </si>
  <si>
    <t>100 % DEL PRESUPUESTO ASIGNADO PARA ADMINISTRACION Y APOYO A LOS PROYECTOS</t>
  </si>
  <si>
    <t>El Proyecto se halla estrechamente vinculado al desarrollo de la region.</t>
  </si>
  <si>
    <t>La actual administración ha desarrollado buenas relaciones con las comunidades campesinas afectadas y existe un trabajo conjunto.</t>
  </si>
  <si>
    <t>Cuenta con ejecutivos dispuestos al mejoramiento interno y al diálogo y negociación con sus similares pertenecientes a otras instituciones o actores que tienen que ver con la problemática del agua.</t>
  </si>
  <si>
    <t>Existe una demanda insatisfecha de agua que no puede ser cubierta por ningún otro proyecto en la actualidad.</t>
  </si>
  <si>
    <t>Consolidar el apoyo del Gobierno Central y Departamental, para continuar las fases del PMM.</t>
  </si>
  <si>
    <t>No estan definidas formalmente la mision, vision empresarial, politicas, objetivos y estrategias para el accionar de la empresa</t>
  </si>
  <si>
    <t xml:space="preserve">El Proyecto ha insumido cerca de 50 años desde su concepcion y se lo percibe como: demorado, muy estudiado y con dudas respecto a su finalizacion. </t>
  </si>
  <si>
    <t>La dependencia de recursos economicos externos con los consiguientes costos y compromisos financieros.</t>
  </si>
  <si>
    <t>No se ha implantado el SIGMA, por tanto no tienen integrados los sistemas  SAFCO, aspecto que genera reprocesos para satisfacer las necesidades de informacion de diferentes organismos estatales.</t>
  </si>
  <si>
    <t>No se cuenta con un sistema computarizado que permita efectuar el control y seguimiento inmediato tecnico y administrativo en el avance de obras.</t>
  </si>
  <si>
    <t>Los cronogramas dentro del proyecto se cambian constantemente.</t>
  </si>
  <si>
    <t>Los aspectos legales y juridicos respecto a la tenencia de tierras en las areas de embalse y reasentamiento no estan suficientemente analizados y trabajados debido a que no se han concluido con su tramitacion.</t>
  </si>
  <si>
    <t>No estan definidas las condiciones bajo las cuales el Proyecto Misicuni es rentable o no y de no serlo podria sufrir modificaciones en su ejecucion.</t>
  </si>
  <si>
    <t>Se podria generar riesgos importantes de rechazo a la construccion de las obras para la planta de tratamiento de Molle Molle  y la aduccion hasta Saloneo de no realizarse acciones legales y sociales previas con la poblacion.</t>
  </si>
  <si>
    <t>En los Municipios aledaños a Cochabamba los niveles de pobreza son elevados por lo que podrian existir dificultades para establecer tarifas justas.</t>
  </si>
  <si>
    <t>Esta es una amenaza latente, ya que el agua es un bien social y seria dificil poder definir un precio justo que permita que Misicuni sea rentable.</t>
  </si>
  <si>
    <t>Si bien se tiene definido claramente la vision y mision de la Empresa  Misicuni, en la actualidad no se cuenta con Objetivos Estrategicos y de Gestion definidos que orienten el accionar de la Empresa una vez que se concluya con la Construccion de la Presa y Obras anexas, es asi que esta debilidad se mantiene.</t>
  </si>
  <si>
    <t>Esta debilidad se mantiene, ya que hasta la fecha no se han implementado sistemas informaticos que permitan realizar el seguimiento y monitoreo de todas las actividades de la Empresa.</t>
  </si>
  <si>
    <t>Esta debilidad se mantiene, ya que a la fecha todavia no se cuentan con los titulos de propiedad.</t>
  </si>
  <si>
    <t>En la actualidad esta oportunidad hace que Misicuni cuente con apoyo y seguimiento  permanente de otras instituciones que buscan cubrir la demanda insatisfecha de agua.</t>
  </si>
  <si>
    <t>Se garantiza la ejecucion de Proyecto Consruccion Presa y Obras anexas.</t>
  </si>
  <si>
    <t>Esta oportunidad fue consolidado en la ejecucion del Proyecto Construccion Presa y Obras Anexas, ya que se conto con el apoyo oportuno cuando se resolvio el contrato con el CHM y gracias al apoyo oportuno se reiniciaron obras con un nuevo contratista, mismo que a la fecha sigue ejecutando la obra.</t>
  </si>
  <si>
    <t>Si bien  a la fecha ya se reiniciaron obras de construccion de la Presa, ha demorado o sea ampliado la fecha de conclusion  de esta obra, denotando que esta deblidad se mantiene en la presente gestion.</t>
  </si>
  <si>
    <t xml:space="preserve">Esta debilidad se mantiene en la gestion 2015, sin embargo se estan realizando los tramites correspondientes para la implementacion del SIGMA en la Empresa Misicuni. </t>
  </si>
  <si>
    <t>En la actualidad esta amenaza ha sido superada, y se cuenta con la Planta de Tratamiento concluida.</t>
  </si>
  <si>
    <t>Si bien  a la fecha ya se reiniciaron obras de construccion de la Presa, el cambio de los cronogramas de avance se debe al tiempo que demoró en reiniciar las obras, suspendidas por la resolución del contrato con el Consorcio Hidroeléctrico Misicuni y retomar los trabajos con la nueva empresa constructora.</t>
  </si>
  <si>
    <t>Al ser un proyecto que tiene alcance regional , las instituciones relacionadas a la region prestan el apoyo necesario para la consolidacion de la Construccion de la Presa y Obras anexas.</t>
  </si>
  <si>
    <r>
      <t>Si bien la mayoria de los recursos utilizados en el Proyecto Construccion Presa, son de fuente TGN o Gobernacion, tambien se tiene el Credito CAF 5544  que es parte de la estructura de financiamiento</t>
    </r>
    <r>
      <rPr>
        <sz val="11"/>
        <rFont val="Calibri"/>
        <family val="2"/>
      </rPr>
      <t xml:space="preserve"> y que a la fecha todavia no fue utilizado debido a que se encuentra en tramite en la Gobernación de Cochabamba.</t>
    </r>
  </si>
  <si>
    <t>EMPRESA MISICUNI</t>
  </si>
  <si>
    <t>GERENCIA ADMINISTRATIVA FINANCIERA</t>
  </si>
  <si>
    <t>Conclusión Construcción de la Presa, Obras anexas y Complementarias</t>
  </si>
  <si>
    <t>100 % de la Construccion de la Presa, Obras anexas y Complementarias</t>
  </si>
  <si>
    <t>Administracion Central</t>
  </si>
  <si>
    <t xml:space="preserve">EMPRESA MISICUNI (COD.633) </t>
  </si>
  <si>
    <t>Construcción de la presa de 120 mts. De altura, obras anexas y complementarias para la provision de agua para consumo humano, riego y generación de energia eléctrica</t>
  </si>
  <si>
    <t>100 % del Presupuesto asignado para administracion y apoyo a los Proyectos</t>
  </si>
  <si>
    <t>Informes de ejecucion presupuestaria</t>
  </si>
  <si>
    <t>Informes de ejecucion presupuestaria, informes de avance mensual, planillas pagadas</t>
  </si>
  <si>
    <t>Total General</t>
  </si>
  <si>
    <t>LIC. MARIELA BALDERRAMA RODRIGUEZ</t>
  </si>
  <si>
    <t>LIC. ANDRES PALACIOS SALAZAR</t>
  </si>
  <si>
    <t>ING. LEONARDO ANAYA JALDIN</t>
  </si>
  <si>
    <t>JEFE DPTO. ADMINISTRATIVO FINANCIERO</t>
  </si>
  <si>
    <t>GERENTE ADMINISTRATIVO FINANCIERO</t>
  </si>
  <si>
    <t>FORTALEZA</t>
  </si>
  <si>
    <t>Tabla 3. Avance físico promedio y porcentaje de ejecución, alcanzando por semestre y anual 2015</t>
  </si>
  <si>
    <t>EFICIENCIA</t>
  </si>
  <si>
    <t>CATEGORIA</t>
  </si>
  <si>
    <t>INDICADOR %</t>
  </si>
  <si>
    <t>EFICACIA</t>
  </si>
  <si>
    <t>Excelente</t>
  </si>
  <si>
    <t>Muy Bueno</t>
  </si>
  <si>
    <t>Bueno</t>
  </si>
  <si>
    <t>Regular</t>
  </si>
  <si>
    <t>Malo</t>
  </si>
  <si>
    <t>Conclusión Construccion de la Presa, Obras anexas y Complementaria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</si>
</sst>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Arial"/>
      <family val="2"/>
    </font>
    <font>
      <sz val="12"/>
      <color theme="1"/>
      <name val="Calibri"/>
      <family val="2"/>
      <scheme val="minor"/>
    </font>
    <font>
      <b/>
      <sz val="11"/>
      <color theme="0"/>
      <name val="Calibri"/>
      <family val="2"/>
      <scheme val="minor"/>
    </font>
    <font>
      <b/>
      <sz val="20"/>
      <color theme="0"/>
      <name val="Calibri"/>
      <family val="2"/>
      <scheme val="minor"/>
    </font>
    <font>
      <b/>
      <sz val="22"/>
      <color theme="0"/>
      <name val="Calibri"/>
      <family val="2"/>
      <scheme val="minor"/>
    </font>
    <font>
      <b/>
      <sz val="26"/>
      <color theme="0"/>
      <name val="Calibri"/>
      <family val="2"/>
      <scheme val="minor"/>
    </font>
    <font>
      <b/>
      <sz val="10"/>
      <color theme="0"/>
      <name val="Calibri"/>
      <family val="2"/>
      <scheme val="minor"/>
    </font>
    <font>
      <sz val="10"/>
      <color theme="0"/>
      <name val="Calibri"/>
      <family val="2"/>
      <scheme val="minor"/>
    </font>
    <font>
      <sz val="10"/>
      <color theme="0"/>
      <name val="Arial"/>
      <family val="2"/>
    </font>
    <font>
      <b/>
      <sz val="8"/>
      <name val="Arial"/>
      <family val="2"/>
    </font>
    <font>
      <sz val="10"/>
      <name val="Arial"/>
      <family val="2"/>
    </font>
    <font>
      <sz val="8"/>
      <name val="Arial"/>
      <family val="2"/>
    </font>
    <font>
      <b/>
      <sz val="8"/>
      <color theme="0"/>
      <name val="Arial"/>
      <family val="2"/>
    </font>
    <font>
      <b/>
      <sz val="12"/>
      <color theme="0"/>
      <name val="Calibri"/>
      <family val="2"/>
      <scheme val="minor"/>
    </font>
    <font>
      <b/>
      <sz val="12"/>
      <color theme="1"/>
      <name val="Calibri"/>
      <family val="2"/>
      <scheme val="minor"/>
    </font>
    <font>
      <b/>
      <sz val="12"/>
      <color theme="0"/>
      <name val="Arial"/>
      <family val="2"/>
    </font>
    <font>
      <b/>
      <sz val="12"/>
      <name val="Arial"/>
      <family val="2"/>
    </font>
    <font>
      <sz val="12"/>
      <name val="Arial"/>
      <family val="2"/>
    </font>
    <font>
      <b/>
      <sz val="12"/>
      <name val="Calibri"/>
      <family val="2"/>
      <scheme val="minor"/>
    </font>
    <font>
      <sz val="11"/>
      <color theme="1"/>
      <name val="Calibri"/>
      <family val="2"/>
      <scheme val="minor"/>
    </font>
    <font>
      <sz val="9"/>
      <color theme="1"/>
      <name val="Calibri"/>
      <family val="2"/>
      <scheme val="minor"/>
    </font>
    <font>
      <sz val="9"/>
      <color indexed="8"/>
      <name val="Calibri"/>
      <family val="2"/>
      <scheme val="minor"/>
    </font>
    <font>
      <sz val="9"/>
      <name val="Calibri"/>
      <family val="2"/>
      <scheme val="minor"/>
    </font>
    <font>
      <sz val="12"/>
      <color theme="0"/>
      <name val="Calibri"/>
      <family val="2"/>
      <scheme val="minor"/>
    </font>
    <font>
      <sz val="8"/>
      <color theme="1"/>
      <name val="Calibri"/>
      <family val="2"/>
      <scheme val="minor"/>
    </font>
    <font>
      <sz val="8"/>
      <color theme="0"/>
      <name val="Calibri"/>
      <family val="2"/>
      <scheme val="minor"/>
    </font>
    <font>
      <b/>
      <sz val="8"/>
      <color rgb="FFFFFFFF"/>
      <name val="Calibri"/>
      <family val="2"/>
      <scheme val="minor"/>
    </font>
    <font>
      <b/>
      <sz val="8"/>
      <color theme="0"/>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sz val="8"/>
      <color rgb="FFFFFFFF"/>
      <name val="Calibri"/>
      <family val="2"/>
      <scheme val="minor"/>
    </font>
    <font>
      <sz val="8"/>
      <name val="Calibri"/>
      <family val="2"/>
      <scheme val="minor"/>
    </font>
    <font>
      <sz val="8"/>
      <color rgb="FFFF0000"/>
      <name val="Calibri"/>
      <family val="2"/>
      <scheme val="minor"/>
    </font>
    <font>
      <b/>
      <sz val="8"/>
      <name val="Calibri"/>
      <family val="2"/>
      <scheme val="minor"/>
    </font>
    <font>
      <sz val="11"/>
      <color theme="0"/>
      <name val="Calibri"/>
      <family val="2"/>
      <scheme val="minor"/>
    </font>
    <font>
      <b/>
      <sz val="7"/>
      <color rgb="FFFFFFFF"/>
      <name val="Calibri"/>
      <family val="2"/>
    </font>
    <font>
      <b/>
      <sz val="7"/>
      <color theme="1"/>
      <name val="Calibri"/>
      <family val="2"/>
    </font>
    <font>
      <b/>
      <sz val="7"/>
      <color rgb="FF000000"/>
      <name val="Calibri"/>
      <family val="2"/>
    </font>
    <font>
      <sz val="9"/>
      <color indexed="81"/>
      <name val="Tahoma"/>
      <family val="2"/>
    </font>
    <font>
      <b/>
      <sz val="9"/>
      <color indexed="81"/>
      <name val="Tahoma"/>
      <family val="2"/>
    </font>
    <font>
      <b/>
      <sz val="11"/>
      <color rgb="FFFFFFFF"/>
      <name val="Calibri"/>
      <family val="2"/>
      <scheme val="minor"/>
    </font>
    <font>
      <sz val="11"/>
      <color theme="1"/>
      <name val="Calibri"/>
      <family val="2"/>
    </font>
    <font>
      <b/>
      <sz val="11"/>
      <color theme="1"/>
      <name val="Calibri"/>
      <family val="2"/>
    </font>
    <font>
      <sz val="11"/>
      <color rgb="FF000000"/>
      <name val="Calibri"/>
      <family val="2"/>
    </font>
    <font>
      <sz val="11"/>
      <name val="Calibri"/>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rgb="FFFFFFFF"/>
      <name val="Calibri"/>
      <family val="2"/>
    </font>
    <font>
      <b/>
      <sz val="11"/>
      <color rgb="FFFFFFFF"/>
      <name val="Calibri"/>
      <family val="2"/>
    </font>
    <font>
      <b/>
      <sz val="11"/>
      <color rgb="FFFF0000"/>
      <name val="Calibri"/>
      <family val="2"/>
    </font>
    <font>
      <b/>
      <sz val="11"/>
      <color rgb="FF000000"/>
      <name val="Calibri"/>
      <family val="2"/>
    </font>
  </fonts>
  <fills count="3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bgColor indexed="64"/>
      </patternFill>
    </fill>
    <fill>
      <patternFill patternType="solid">
        <fgColor theme="3"/>
        <bgColor indexed="64"/>
      </patternFill>
    </fill>
    <fill>
      <patternFill patternType="solid">
        <fgColor rgb="FF203764"/>
        <bgColor rgb="FF000000"/>
      </patternFill>
    </fill>
    <fill>
      <patternFill patternType="solid">
        <fgColor rgb="FF1F497D"/>
        <bgColor indexed="64"/>
      </patternFill>
    </fill>
    <fill>
      <patternFill patternType="solid">
        <fgColor rgb="FFDBE5F1"/>
        <bgColor indexed="64"/>
      </patternFill>
    </fill>
    <fill>
      <patternFill patternType="solid">
        <fgColor rgb="FF305496"/>
        <bgColor rgb="FF000000"/>
      </patternFill>
    </fill>
    <fill>
      <patternFill patternType="solid">
        <fgColor rgb="FF8EA9DB"/>
        <bgColor rgb="FF000000"/>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365F91"/>
        <bgColor indexed="64"/>
      </patternFill>
    </fill>
    <fill>
      <patternFill patternType="solid">
        <fgColor theme="8" tint="-0.499984740745262"/>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4F81BD"/>
      </left>
      <right/>
      <top style="medium">
        <color rgb="FF0F243E"/>
      </top>
      <bottom style="medium">
        <color rgb="FF0F243E"/>
      </bottom>
      <diagonal/>
    </border>
    <border>
      <left/>
      <right/>
      <top style="medium">
        <color rgb="FF0F243E"/>
      </top>
      <bottom style="medium">
        <color rgb="FF0F243E"/>
      </bottom>
      <diagonal/>
    </border>
    <border>
      <left/>
      <right style="medium">
        <color rgb="FF4F81BD"/>
      </right>
      <top style="medium">
        <color rgb="FF0F243E"/>
      </top>
      <bottom style="medium">
        <color rgb="FF0F243E"/>
      </bottom>
      <diagonal/>
    </border>
    <border>
      <left/>
      <right/>
      <top style="medium">
        <color rgb="FF0F243E"/>
      </top>
      <bottom/>
      <diagonal/>
    </border>
    <border>
      <left/>
      <right/>
      <top/>
      <bottom style="medium">
        <color rgb="FF0F243E"/>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double">
        <color indexed="64"/>
      </left>
      <right style="dotted">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s>
  <cellStyleXfs count="2">
    <xf numFmtId="0" fontId="0" fillId="0" borderId="0"/>
    <xf numFmtId="9" fontId="22" fillId="0" borderId="0" applyFont="0" applyFill="0" applyBorder="0" applyAlignment="0" applyProtection="0"/>
  </cellStyleXfs>
  <cellXfs count="667">
    <xf numFmtId="0" fontId="0" fillId="0" borderId="0" xfId="0"/>
    <xf numFmtId="0" fontId="0" fillId="0" borderId="0" xfId="0" applyBorder="1"/>
    <xf numFmtId="0" fontId="0" fillId="0" borderId="0" xfId="0" applyBorder="1" applyAlignment="1"/>
    <xf numFmtId="0" fontId="0" fillId="0" borderId="0" xfId="0" applyBorder="1" applyAlignment="1">
      <alignment horizontal="center"/>
    </xf>
    <xf numFmtId="0" fontId="0" fillId="0" borderId="2" xfId="0" applyBorder="1" applyAlignment="1">
      <alignment horizontal="center" vertical="center" wrapText="1"/>
    </xf>
    <xf numFmtId="0" fontId="0" fillId="0" borderId="2" xfId="0" applyBorder="1" applyAlignment="1">
      <alignment vertical="center" wrapText="1"/>
    </xf>
    <xf numFmtId="0" fontId="1" fillId="0" borderId="0" xfId="0" applyFont="1" applyFill="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9" fontId="4"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xf numFmtId="0" fontId="1" fillId="0" borderId="0" xfId="0" applyFont="1" applyBorder="1" applyAlignment="1">
      <alignment horizontal="left" vertical="center" wrapText="1"/>
    </xf>
    <xf numFmtId="0" fontId="0" fillId="0" borderId="0" xfId="0" applyBorder="1" applyAlignment="1">
      <alignment horizontal="center" vertical="center"/>
    </xf>
    <xf numFmtId="0" fontId="3" fillId="0" borderId="2" xfId="0" applyFont="1" applyBorder="1" applyAlignment="1">
      <alignment vertical="center" wrapText="1"/>
    </xf>
    <xf numFmtId="0" fontId="0" fillId="0" borderId="2" xfId="0" applyBorder="1"/>
    <xf numFmtId="0" fontId="2" fillId="0" borderId="0" xfId="0" applyFont="1" applyAlignment="1">
      <alignment vertical="center" wrapText="1"/>
    </xf>
    <xf numFmtId="0" fontId="2" fillId="0" borderId="0" xfId="0" applyFont="1" applyAlignment="1">
      <alignment vertical="center"/>
    </xf>
    <xf numFmtId="0" fontId="10" fillId="7"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0" borderId="0" xfId="0" applyBorder="1" applyAlignment="1">
      <alignment vertical="center"/>
    </xf>
    <xf numFmtId="0" fontId="11" fillId="11"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0" fillId="0" borderId="19" xfId="0" applyBorder="1" applyAlignment="1">
      <alignment vertical="center" wrapText="1"/>
    </xf>
    <xf numFmtId="0" fontId="0" fillId="0" borderId="18" xfId="0" applyBorder="1"/>
    <xf numFmtId="0" fontId="0" fillId="0" borderId="19" xfId="0" applyBorder="1" applyAlignment="1">
      <alignment horizontal="center" vertical="center" wrapText="1"/>
    </xf>
    <xf numFmtId="0" fontId="0" fillId="0" borderId="0" xfId="0" applyFill="1"/>
    <xf numFmtId="0" fontId="0" fillId="0" borderId="0" xfId="0" applyAlignment="1">
      <alignment vertical="center" wrapText="1"/>
    </xf>
    <xf numFmtId="0" fontId="0" fillId="0" borderId="0" xfId="0" applyFill="1" applyAlignment="1"/>
    <xf numFmtId="0" fontId="1" fillId="0" borderId="0" xfId="0" applyFont="1" applyFill="1" applyBorder="1" applyAlignment="1"/>
    <xf numFmtId="0" fontId="0" fillId="0" borderId="0" xfId="0" applyFill="1" applyBorder="1" applyAlignment="1">
      <alignment horizontal="center" vertical="center"/>
    </xf>
    <xf numFmtId="0" fontId="4" fillId="0" borderId="0" xfId="0" applyFont="1" applyFill="1"/>
    <xf numFmtId="0" fontId="17" fillId="0" borderId="0" xfId="0" applyFont="1" applyFill="1" applyBorder="1" applyAlignment="1"/>
    <xf numFmtId="0" fontId="21" fillId="0" borderId="0" xfId="0" applyFont="1" applyFill="1"/>
    <xf numFmtId="0" fontId="4" fillId="0" borderId="0" xfId="0" applyFont="1" applyBorder="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xf numFmtId="0" fontId="4" fillId="0" borderId="0" xfId="0" applyFont="1" applyBorder="1" applyAlignment="1">
      <alignment horizontal="center"/>
    </xf>
    <xf numFmtId="49" fontId="2" fillId="0" borderId="0" xfId="0" applyNumberFormat="1" applyFont="1" applyAlignment="1">
      <alignment vertical="center"/>
    </xf>
    <xf numFmtId="49" fontId="0" fillId="0" borderId="0" xfId="0" applyNumberFormat="1" applyBorder="1" applyAlignment="1"/>
    <xf numFmtId="49" fontId="4" fillId="0" borderId="0" xfId="0" applyNumberFormat="1" applyFont="1" applyBorder="1"/>
    <xf numFmtId="49" fontId="0" fillId="0" borderId="0" xfId="0" applyNumberFormat="1"/>
    <xf numFmtId="49" fontId="0" fillId="0" borderId="0" xfId="0" applyNumberFormat="1" applyFill="1"/>
    <xf numFmtId="49" fontId="4" fillId="0" borderId="0" xfId="0" applyNumberFormat="1" applyFont="1" applyBorder="1" applyAlignment="1">
      <alignment vertical="center"/>
    </xf>
    <xf numFmtId="49" fontId="0" fillId="0" borderId="0" xfId="0" applyNumberFormat="1" applyAlignment="1">
      <alignment vertical="center" wrapText="1"/>
    </xf>
    <xf numFmtId="0" fontId="4" fillId="0" borderId="0" xfId="0" applyFont="1" applyFill="1" applyAlignment="1"/>
    <xf numFmtId="0" fontId="21" fillId="0" borderId="0" xfId="0" applyFont="1" applyFill="1" applyAlignment="1"/>
    <xf numFmtId="0" fontId="0" fillId="0" borderId="0" xfId="0" applyFill="1" applyAlignment="1">
      <alignment vertical="center" wrapText="1"/>
    </xf>
    <xf numFmtId="0" fontId="17" fillId="0" borderId="0" xfId="0" applyFont="1" applyFill="1" applyAlignment="1"/>
    <xf numFmtId="0" fontId="17" fillId="0" borderId="0" xfId="0" applyFont="1" applyFill="1"/>
    <xf numFmtId="49" fontId="2" fillId="0" borderId="0" xfId="0" applyNumberFormat="1" applyFont="1" applyAlignment="1">
      <alignment horizontal="center" vertical="center" wrapText="1"/>
    </xf>
    <xf numFmtId="49" fontId="0" fillId="0" borderId="0" xfId="0" applyNumberFormat="1" applyAlignment="1">
      <alignment horizontal="center"/>
    </xf>
    <xf numFmtId="49" fontId="4" fillId="0" borderId="0" xfId="0" applyNumberFormat="1" applyFont="1" applyFill="1" applyAlignment="1">
      <alignment horizontal="center"/>
    </xf>
    <xf numFmtId="49" fontId="17" fillId="0" borderId="0" xfId="0" applyNumberFormat="1" applyFont="1" applyFill="1" applyBorder="1" applyAlignment="1">
      <alignment horizontal="center"/>
    </xf>
    <xf numFmtId="49" fontId="0" fillId="0" borderId="0" xfId="0" applyNumberFormat="1" applyFill="1" applyBorder="1" applyAlignment="1">
      <alignment horizontal="center" vertical="center"/>
    </xf>
    <xf numFmtId="49" fontId="0" fillId="0" borderId="0" xfId="0" applyNumberFormat="1" applyFill="1" applyAlignment="1">
      <alignment horizontal="center"/>
    </xf>
    <xf numFmtId="0" fontId="19" fillId="0" borderId="0" xfId="0" applyFont="1" applyFill="1" applyBorder="1" applyAlignment="1">
      <alignment vertical="center" wrapText="1"/>
    </xf>
    <xf numFmtId="49" fontId="2" fillId="0" borderId="0" xfId="0" applyNumberFormat="1" applyFont="1" applyAlignment="1">
      <alignment horizontal="center" vertical="center"/>
    </xf>
    <xf numFmtId="49" fontId="0" fillId="0" borderId="0" xfId="0" applyNumberFormat="1" applyBorder="1" applyAlignment="1">
      <alignment horizontal="center"/>
    </xf>
    <xf numFmtId="49" fontId="4" fillId="0" borderId="0" xfId="0" applyNumberFormat="1" applyFont="1" applyBorder="1" applyAlignment="1">
      <alignment horizontal="center" vertical="center"/>
    </xf>
    <xf numFmtId="0" fontId="21" fillId="8" borderId="2" xfId="0" applyFont="1" applyFill="1" applyBorder="1" applyAlignment="1">
      <alignment horizontal="center" vertical="center" wrapText="1"/>
    </xf>
    <xf numFmtId="0" fontId="21" fillId="12" borderId="2" xfId="0" applyFont="1" applyFill="1" applyBorder="1" applyAlignment="1">
      <alignment horizontal="center" vertical="center" wrapText="1"/>
    </xf>
    <xf numFmtId="49" fontId="21" fillId="6" borderId="29" xfId="0" applyNumberFormat="1" applyFont="1" applyFill="1" applyBorder="1" applyAlignment="1">
      <alignment horizontal="center" vertical="center" wrapText="1"/>
    </xf>
    <xf numFmtId="49" fontId="21" fillId="6" borderId="7" xfId="0" applyNumberFormat="1" applyFont="1" applyFill="1" applyBorder="1" applyAlignment="1">
      <alignment horizontal="center" vertical="center" wrapText="1"/>
    </xf>
    <xf numFmtId="49" fontId="21" fillId="6" borderId="32" xfId="0" applyNumberFormat="1" applyFont="1" applyFill="1" applyBorder="1" applyAlignment="1">
      <alignment horizontal="center" vertical="center" wrapText="1"/>
    </xf>
    <xf numFmtId="0" fontId="23" fillId="0" borderId="0" xfId="0" applyFont="1" applyFill="1" applyAlignment="1"/>
    <xf numFmtId="0" fontId="23" fillId="0" borderId="2" xfId="0" applyFont="1" applyBorder="1" applyAlignment="1">
      <alignment vertical="center" wrapText="1"/>
    </xf>
    <xf numFmtId="9" fontId="23" fillId="0" borderId="2" xfId="0" applyNumberFormat="1" applyFont="1" applyBorder="1" applyAlignment="1">
      <alignment vertical="center" wrapText="1"/>
    </xf>
    <xf numFmtId="9" fontId="23" fillId="0" borderId="2" xfId="0" applyNumberFormat="1" applyFont="1" applyBorder="1" applyAlignment="1">
      <alignment horizontal="left" vertical="top" wrapText="1"/>
    </xf>
    <xf numFmtId="0" fontId="23" fillId="0" borderId="2" xfId="0" applyFont="1" applyBorder="1" applyAlignment="1">
      <alignment horizontal="center" vertical="top" wrapText="1"/>
    </xf>
    <xf numFmtId="0" fontId="23" fillId="0" borderId="2" xfId="0" applyFont="1" applyBorder="1" applyAlignment="1">
      <alignment horizontal="left" vertical="top" wrapText="1"/>
    </xf>
    <xf numFmtId="0" fontId="23" fillId="0" borderId="18" xfId="0" applyFont="1" applyBorder="1" applyAlignment="1">
      <alignment vertical="top" wrapText="1"/>
    </xf>
    <xf numFmtId="0" fontId="23" fillId="0" borderId="0" xfId="0" applyFont="1" applyFill="1"/>
    <xf numFmtId="9" fontId="23" fillId="0" borderId="2" xfId="0" applyNumberFormat="1" applyFont="1" applyBorder="1" applyAlignment="1">
      <alignment vertical="center"/>
    </xf>
    <xf numFmtId="1" fontId="23"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9" fontId="23" fillId="0" borderId="2" xfId="1" applyFont="1" applyBorder="1" applyAlignment="1">
      <alignment horizontal="center" vertical="center"/>
    </xf>
    <xf numFmtId="3"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0" fontId="23" fillId="0" borderId="2" xfId="0" applyFont="1" applyBorder="1" applyAlignment="1">
      <alignment horizontal="center" vertical="center" wrapText="1"/>
    </xf>
    <xf numFmtId="10" fontId="23" fillId="0" borderId="2" xfId="0" applyNumberFormat="1" applyFont="1" applyBorder="1" applyAlignment="1">
      <alignment vertical="center" wrapText="1"/>
    </xf>
    <xf numFmtId="0" fontId="23" fillId="0" borderId="18" xfId="0" applyFont="1" applyBorder="1"/>
    <xf numFmtId="10" fontId="23" fillId="0" borderId="2" xfId="0" applyNumberFormat="1" applyFont="1" applyBorder="1" applyAlignment="1">
      <alignment horizontal="center" vertical="top"/>
    </xf>
    <xf numFmtId="10" fontId="23" fillId="0" borderId="2" xfId="0" applyNumberFormat="1" applyFont="1" applyBorder="1" applyAlignment="1">
      <alignment horizontal="center" vertical="center"/>
    </xf>
    <xf numFmtId="10"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top"/>
    </xf>
    <xf numFmtId="164" fontId="23" fillId="0" borderId="2" xfId="1" applyNumberFormat="1" applyFont="1" applyBorder="1" applyAlignment="1">
      <alignment horizontal="center" vertical="top"/>
    </xf>
    <xf numFmtId="9" fontId="23" fillId="0" borderId="2" xfId="0" applyNumberFormat="1" applyFont="1" applyBorder="1" applyAlignment="1">
      <alignment horizontal="center" vertical="center"/>
    </xf>
    <xf numFmtId="164" fontId="23" fillId="0" borderId="2" xfId="1" applyNumberFormat="1" applyFont="1" applyBorder="1" applyAlignment="1">
      <alignment horizontal="center" vertical="center"/>
    </xf>
    <xf numFmtId="10" fontId="23" fillId="0" borderId="2" xfId="1" applyNumberFormat="1" applyFont="1" applyBorder="1" applyAlignment="1">
      <alignment vertical="center" wrapText="1"/>
    </xf>
    <xf numFmtId="9" fontId="23" fillId="0" borderId="7" xfId="0" applyNumberFormat="1" applyFont="1" applyBorder="1" applyAlignment="1">
      <alignment vertical="center"/>
    </xf>
    <xf numFmtId="9" fontId="23" fillId="0" borderId="7" xfId="0" applyNumberFormat="1" applyFont="1" applyBorder="1" applyAlignment="1">
      <alignment vertical="center" wrapText="1"/>
    </xf>
    <xf numFmtId="1" fontId="23" fillId="0" borderId="7" xfId="0" applyNumberFormat="1" applyFont="1" applyBorder="1" applyAlignment="1">
      <alignment horizontal="center" vertical="center" wrapText="1"/>
    </xf>
    <xf numFmtId="0" fontId="23" fillId="0" borderId="7" xfId="0" applyFont="1" applyBorder="1" applyAlignment="1">
      <alignment horizontal="left" vertical="top" wrapText="1"/>
    </xf>
    <xf numFmtId="0" fontId="23" fillId="0" borderId="7" xfId="0" applyFont="1" applyBorder="1" applyAlignment="1">
      <alignment horizontal="center" vertical="center"/>
    </xf>
    <xf numFmtId="9" fontId="23" fillId="0" borderId="7" xfId="1" applyFont="1" applyBorder="1" applyAlignment="1">
      <alignment horizontal="center" vertical="center"/>
    </xf>
    <xf numFmtId="9" fontId="23" fillId="0" borderId="7" xfId="0" applyNumberFormat="1" applyFont="1" applyBorder="1" applyAlignment="1">
      <alignment horizontal="center" vertical="center" wrapText="1"/>
    </xf>
    <xf numFmtId="9" fontId="23" fillId="0" borderId="7" xfId="0" applyNumberFormat="1" applyFont="1" applyBorder="1" applyAlignment="1">
      <alignment horizontal="left" vertical="top" wrapText="1"/>
    </xf>
    <xf numFmtId="0" fontId="23" fillId="0" borderId="7" xfId="0" applyFont="1" applyBorder="1" applyAlignment="1">
      <alignment horizontal="center" vertical="top" wrapText="1"/>
    </xf>
    <xf numFmtId="0" fontId="23" fillId="0" borderId="38" xfId="0" applyFont="1" applyBorder="1" applyAlignment="1">
      <alignment vertical="top" wrapText="1"/>
    </xf>
    <xf numFmtId="9" fontId="23" fillId="0" borderId="8" xfId="0" applyNumberFormat="1" applyFont="1" applyBorder="1" applyAlignment="1">
      <alignment vertical="center"/>
    </xf>
    <xf numFmtId="9" fontId="23" fillId="0" borderId="8" xfId="0" applyNumberFormat="1" applyFont="1" applyBorder="1" applyAlignment="1">
      <alignment vertical="center" wrapText="1"/>
    </xf>
    <xf numFmtId="10" fontId="23" fillId="0" borderId="8" xfId="0" applyNumberFormat="1" applyFont="1" applyBorder="1" applyAlignment="1">
      <alignment horizontal="center" vertical="center" wrapText="1"/>
    </xf>
    <xf numFmtId="0" fontId="23" fillId="0" borderId="8" xfId="0" applyFont="1" applyBorder="1" applyAlignment="1">
      <alignment horizontal="left" vertical="top" wrapText="1"/>
    </xf>
    <xf numFmtId="10" fontId="23" fillId="0" borderId="8" xfId="1" applyNumberFormat="1" applyFont="1" applyBorder="1" applyAlignment="1">
      <alignment vertical="center" wrapText="1"/>
    </xf>
    <xf numFmtId="10" fontId="23" fillId="0" borderId="8" xfId="0" applyNumberFormat="1" applyFont="1" applyBorder="1" applyAlignment="1">
      <alignment vertical="center" wrapText="1"/>
    </xf>
    <xf numFmtId="1" fontId="23" fillId="0" borderId="8" xfId="0" applyNumberFormat="1" applyFont="1" applyBorder="1" applyAlignment="1">
      <alignment horizontal="center" vertical="center" wrapText="1"/>
    </xf>
    <xf numFmtId="0" fontId="23" fillId="0" borderId="8" xfId="0" applyFont="1" applyBorder="1" applyAlignment="1">
      <alignment horizontal="center" vertical="top" wrapText="1"/>
    </xf>
    <xf numFmtId="0" fontId="23" fillId="0" borderId="8" xfId="0" applyFont="1" applyBorder="1" applyAlignment="1">
      <alignment horizontal="center" vertical="center" wrapText="1"/>
    </xf>
    <xf numFmtId="9" fontId="23" fillId="0" borderId="8" xfId="1" applyFont="1" applyBorder="1" applyAlignment="1">
      <alignment horizontal="center" vertical="center"/>
    </xf>
    <xf numFmtId="0" fontId="23" fillId="0" borderId="39" xfId="0" applyFont="1" applyBorder="1"/>
    <xf numFmtId="49" fontId="21" fillId="13" borderId="20" xfId="0" applyNumberFormat="1" applyFont="1" applyFill="1" applyBorder="1" applyAlignment="1">
      <alignment vertical="center" wrapText="1"/>
    </xf>
    <xf numFmtId="49" fontId="21" fillId="13" borderId="21" xfId="0" applyNumberFormat="1" applyFont="1" applyFill="1" applyBorder="1" applyAlignment="1">
      <alignment vertical="center" wrapText="1"/>
    </xf>
    <xf numFmtId="49" fontId="21" fillId="13" borderId="21" xfId="0" applyNumberFormat="1" applyFont="1" applyFill="1" applyBorder="1" applyAlignment="1">
      <alignment horizontal="center" vertical="center" wrapText="1"/>
    </xf>
    <xf numFmtId="49" fontId="17" fillId="13" borderId="42" xfId="0" applyNumberFormat="1" applyFont="1" applyFill="1" applyBorder="1" applyAlignment="1">
      <alignment vertical="center" wrapText="1"/>
    </xf>
    <xf numFmtId="10" fontId="17" fillId="13" borderId="40" xfId="0" applyNumberFormat="1" applyFont="1" applyFill="1" applyBorder="1" applyAlignment="1">
      <alignment horizontal="center" vertical="center" wrapText="1"/>
    </xf>
    <xf numFmtId="0" fontId="17" fillId="13" borderId="40" xfId="0" applyFont="1" applyFill="1" applyBorder="1" applyAlignment="1">
      <alignment horizontal="center" vertical="center" wrapText="1"/>
    </xf>
    <xf numFmtId="0" fontId="17" fillId="13" borderId="40" xfId="0" applyFont="1" applyFill="1" applyBorder="1"/>
    <xf numFmtId="0" fontId="17" fillId="13" borderId="43" xfId="0" applyFont="1" applyFill="1" applyBorder="1"/>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23" fillId="0" borderId="7" xfId="0" applyFont="1" applyBorder="1" applyAlignment="1">
      <alignment vertical="center" wrapText="1"/>
    </xf>
    <xf numFmtId="10" fontId="23" fillId="0" borderId="7" xfId="1" applyNumberFormat="1" applyFont="1" applyBorder="1" applyAlignment="1">
      <alignment vertical="center" wrapText="1"/>
    </xf>
    <xf numFmtId="10" fontId="23" fillId="0" borderId="7" xfId="0" applyNumberFormat="1" applyFont="1" applyBorder="1" applyAlignment="1">
      <alignment vertical="center" wrapText="1"/>
    </xf>
    <xf numFmtId="0" fontId="23" fillId="0" borderId="38" xfId="0" applyFont="1" applyBorder="1"/>
    <xf numFmtId="0" fontId="16" fillId="5" borderId="44" xfId="0" applyFont="1" applyFill="1" applyBorder="1" applyAlignment="1">
      <alignment vertical="center" wrapText="1"/>
    </xf>
    <xf numFmtId="0" fontId="16" fillId="5" borderId="45" xfId="0" applyFont="1" applyFill="1" applyBorder="1" applyAlignment="1">
      <alignment vertical="center" wrapText="1"/>
    </xf>
    <xf numFmtId="0" fontId="16" fillId="5" borderId="45" xfId="0" applyFont="1" applyFill="1" applyBorder="1" applyAlignment="1">
      <alignment horizontal="center" vertical="center" wrapText="1"/>
    </xf>
    <xf numFmtId="164" fontId="16" fillId="5" borderId="47" xfId="0" applyNumberFormat="1" applyFont="1" applyFill="1" applyBorder="1" applyAlignment="1">
      <alignment horizontal="center" vertical="center"/>
    </xf>
    <xf numFmtId="0" fontId="16" fillId="5" borderId="48" xfId="0" applyFont="1" applyFill="1" applyBorder="1" applyAlignment="1">
      <alignment vertical="center" wrapText="1"/>
    </xf>
    <xf numFmtId="0" fontId="16" fillId="5" borderId="47" xfId="0" applyFont="1" applyFill="1" applyBorder="1"/>
    <xf numFmtId="0" fontId="16" fillId="5" borderId="49" xfId="0" applyFont="1" applyFill="1" applyBorder="1"/>
    <xf numFmtId="0" fontId="17" fillId="13" borderId="42" xfId="0" applyFont="1" applyFill="1" applyBorder="1" applyAlignment="1">
      <alignment vertical="center" wrapText="1"/>
    </xf>
    <xf numFmtId="10" fontId="17" fillId="13" borderId="41" xfId="0" applyNumberFormat="1" applyFont="1" applyFill="1" applyBorder="1" applyAlignment="1">
      <alignment horizontal="center" vertical="center" wrapText="1"/>
    </xf>
    <xf numFmtId="164" fontId="16" fillId="5" borderId="46" xfId="0" applyNumberFormat="1" applyFont="1" applyFill="1" applyBorder="1" applyAlignment="1">
      <alignment horizontal="center" vertical="center"/>
    </xf>
    <xf numFmtId="0" fontId="16" fillId="5" borderId="40" xfId="0" applyFont="1" applyFill="1" applyBorder="1" applyAlignment="1">
      <alignment horizontal="center" vertical="center" wrapText="1"/>
    </xf>
    <xf numFmtId="49" fontId="21" fillId="13" borderId="10" xfId="0" applyNumberFormat="1" applyFont="1" applyFill="1" applyBorder="1" applyAlignment="1">
      <alignment vertical="center" wrapText="1"/>
    </xf>
    <xf numFmtId="49" fontId="17" fillId="13" borderId="30" xfId="0" applyNumberFormat="1" applyFont="1" applyFill="1" applyBorder="1" applyAlignment="1">
      <alignment vertical="center" wrapText="1"/>
    </xf>
    <xf numFmtId="0" fontId="16" fillId="5" borderId="45" xfId="0" applyFont="1" applyFill="1" applyBorder="1" applyAlignment="1">
      <alignment horizontal="center" vertical="center" wrapText="1"/>
    </xf>
    <xf numFmtId="0" fontId="27" fillId="0" borderId="0" xfId="0" applyFont="1" applyAlignment="1">
      <alignment wrapText="1"/>
    </xf>
    <xf numFmtId="0" fontId="27" fillId="0" borderId="0" xfId="0" applyFont="1"/>
    <xf numFmtId="0" fontId="27" fillId="0" borderId="0" xfId="0" applyFont="1" applyAlignment="1">
      <alignment horizontal="center"/>
    </xf>
    <xf numFmtId="0" fontId="27" fillId="0" borderId="0" xfId="0" applyFont="1" applyAlignment="1"/>
    <xf numFmtId="0" fontId="28" fillId="16" borderId="2" xfId="0" applyFont="1" applyFill="1" applyBorder="1" applyAlignment="1">
      <alignment horizontal="center" vertical="top" wrapText="1"/>
    </xf>
    <xf numFmtId="0" fontId="28" fillId="16" borderId="2" xfId="0" applyFont="1" applyFill="1" applyBorder="1" applyAlignment="1">
      <alignment horizontal="center" wrapText="1"/>
    </xf>
    <xf numFmtId="49" fontId="29" fillId="17" borderId="2" xfId="0" applyNumberFormat="1" applyFont="1" applyFill="1" applyBorder="1" applyAlignment="1">
      <alignment horizontal="center" vertical="center"/>
    </xf>
    <xf numFmtId="49" fontId="29" fillId="17" borderId="2" xfId="0" applyNumberFormat="1" applyFont="1" applyFill="1" applyBorder="1" applyAlignment="1">
      <alignment horizontal="center" vertical="center" wrapText="1"/>
    </xf>
    <xf numFmtId="0" fontId="30" fillId="16" borderId="53" xfId="0" applyFont="1" applyFill="1" applyBorder="1" applyAlignment="1">
      <alignment horizontal="center" vertical="center"/>
    </xf>
    <xf numFmtId="0" fontId="30" fillId="16" borderId="54" xfId="0" applyFont="1" applyFill="1" applyBorder="1" applyAlignment="1">
      <alignment horizontal="center" vertical="center" wrapText="1"/>
    </xf>
    <xf numFmtId="0" fontId="30" fillId="16" borderId="55" xfId="0" applyFont="1" applyFill="1" applyBorder="1" applyAlignment="1">
      <alignment horizontal="center" vertical="center"/>
    </xf>
    <xf numFmtId="0" fontId="29" fillId="18" borderId="2" xfId="0" applyFont="1" applyFill="1" applyBorder="1" applyAlignment="1">
      <alignment horizontal="center" vertical="center"/>
    </xf>
    <xf numFmtId="0" fontId="31" fillId="19" borderId="2" xfId="0" applyFont="1" applyFill="1" applyBorder="1" applyAlignment="1">
      <alignment horizontal="justify" vertical="center" wrapText="1"/>
    </xf>
    <xf numFmtId="49" fontId="29" fillId="20" borderId="2" xfId="0" applyNumberFormat="1" applyFont="1" applyFill="1" applyBorder="1" applyAlignment="1">
      <alignment horizontal="left" vertical="top"/>
    </xf>
    <xf numFmtId="49" fontId="29" fillId="20" borderId="2" xfId="0" applyNumberFormat="1" applyFont="1" applyFill="1" applyBorder="1" applyAlignment="1">
      <alignment horizontal="left" vertical="top" wrapText="1"/>
    </xf>
    <xf numFmtId="49" fontId="29" fillId="20" borderId="2" xfId="0" applyNumberFormat="1" applyFont="1" applyFill="1" applyBorder="1" applyAlignment="1">
      <alignment horizontal="center" vertical="top"/>
    </xf>
    <xf numFmtId="0" fontId="31" fillId="19" borderId="0" xfId="0" applyFont="1" applyFill="1" applyAlignment="1">
      <alignment horizontal="justify" vertical="center"/>
    </xf>
    <xf numFmtId="49" fontId="32" fillId="21" borderId="2" xfId="0" applyNumberFormat="1" applyFont="1" applyFill="1" applyBorder="1" applyAlignment="1">
      <alignment horizontal="left" vertical="top"/>
    </xf>
    <xf numFmtId="49" fontId="32" fillId="21" borderId="2" xfId="0" applyNumberFormat="1" applyFont="1" applyFill="1" applyBorder="1" applyAlignment="1">
      <alignment horizontal="left" vertical="top" wrapText="1"/>
    </xf>
    <xf numFmtId="49" fontId="32" fillId="21" borderId="2" xfId="0" applyNumberFormat="1" applyFont="1" applyFill="1" applyBorder="1" applyAlignment="1">
      <alignment horizontal="center" vertical="top"/>
    </xf>
    <xf numFmtId="0" fontId="27" fillId="15" borderId="2" xfId="0" applyFont="1" applyFill="1" applyBorder="1" applyAlignment="1">
      <alignment vertical="center"/>
    </xf>
    <xf numFmtId="0" fontId="27" fillId="15" borderId="2" xfId="0" applyFont="1" applyFill="1" applyBorder="1" applyAlignment="1">
      <alignment horizontal="center" vertical="center"/>
    </xf>
    <xf numFmtId="49" fontId="31" fillId="0" borderId="2" xfId="0" applyNumberFormat="1" applyFont="1" applyFill="1" applyBorder="1" applyAlignment="1">
      <alignment horizontal="left" vertical="top"/>
    </xf>
    <xf numFmtId="49" fontId="31" fillId="0" borderId="2" xfId="0" applyNumberFormat="1" applyFont="1" applyFill="1" applyBorder="1" applyAlignment="1">
      <alignment horizontal="left" vertical="top" wrapText="1"/>
    </xf>
    <xf numFmtId="49" fontId="31" fillId="0" borderId="2" xfId="0" applyNumberFormat="1" applyFont="1" applyFill="1" applyBorder="1" applyAlignment="1">
      <alignment horizontal="center" vertical="top"/>
    </xf>
    <xf numFmtId="0" fontId="27" fillId="0" borderId="2" xfId="0" applyFont="1" applyBorder="1" applyAlignment="1">
      <alignment vertical="top" wrapText="1"/>
    </xf>
    <xf numFmtId="0" fontId="31" fillId="19" borderId="57" xfId="0" applyFont="1" applyFill="1" applyBorder="1" applyAlignment="1">
      <alignment horizontal="justify" vertical="center"/>
    </xf>
    <xf numFmtId="0" fontId="31" fillId="0" borderId="0" xfId="0" applyFont="1" applyAlignment="1">
      <alignment vertical="center"/>
    </xf>
    <xf numFmtId="0" fontId="30" fillId="22" borderId="2" xfId="0" applyFont="1" applyFill="1" applyBorder="1" applyAlignment="1">
      <alignment vertical="center"/>
    </xf>
    <xf numFmtId="0" fontId="30" fillId="22" borderId="2" xfId="0" applyFont="1" applyFill="1" applyBorder="1" applyAlignment="1">
      <alignment horizontal="center" vertical="center"/>
    </xf>
    <xf numFmtId="0" fontId="31" fillId="0" borderId="57" xfId="0" applyFont="1" applyBorder="1" applyAlignment="1">
      <alignment vertical="center"/>
    </xf>
    <xf numFmtId="0" fontId="33" fillId="23" borderId="2" xfId="0" applyFont="1" applyFill="1" applyBorder="1" applyAlignment="1">
      <alignment vertical="center"/>
    </xf>
    <xf numFmtId="0" fontId="33" fillId="23" borderId="2" xfId="0" applyFont="1" applyFill="1" applyBorder="1" applyAlignment="1">
      <alignment horizontal="center" vertical="center"/>
    </xf>
    <xf numFmtId="49" fontId="34" fillId="20" borderId="2" xfId="0" applyNumberFormat="1" applyFont="1" applyFill="1" applyBorder="1" applyAlignment="1">
      <alignment horizontal="left" vertical="top"/>
    </xf>
    <xf numFmtId="49" fontId="34" fillId="20" borderId="2" xfId="0" applyNumberFormat="1" applyFont="1" applyFill="1" applyBorder="1" applyAlignment="1">
      <alignment horizontal="left" vertical="top" wrapText="1"/>
    </xf>
    <xf numFmtId="49" fontId="34" fillId="20" borderId="2" xfId="0" applyNumberFormat="1" applyFont="1" applyFill="1" applyBorder="1" applyAlignment="1">
      <alignment horizontal="center" vertical="top"/>
    </xf>
    <xf numFmtId="0" fontId="31" fillId="19" borderId="0" xfId="0" applyFont="1" applyFill="1" applyAlignment="1">
      <alignment vertical="center"/>
    </xf>
    <xf numFmtId="49" fontId="35" fillId="15" borderId="2" xfId="0" applyNumberFormat="1" applyFont="1" applyFill="1" applyBorder="1" applyAlignment="1">
      <alignment horizontal="left" vertical="center"/>
    </xf>
    <xf numFmtId="49" fontId="35" fillId="15" borderId="2" xfId="0" applyNumberFormat="1" applyFont="1" applyFill="1" applyBorder="1" applyAlignment="1">
      <alignment horizontal="center" vertical="center"/>
    </xf>
    <xf numFmtId="0" fontId="27" fillId="0" borderId="2" xfId="0" applyFont="1" applyBorder="1" applyAlignment="1">
      <alignment horizontal="left" vertical="top" wrapText="1"/>
    </xf>
    <xf numFmtId="0" fontId="30" fillId="10" borderId="2" xfId="0" applyFont="1" applyFill="1" applyBorder="1" applyAlignment="1">
      <alignment vertical="center"/>
    </xf>
    <xf numFmtId="0" fontId="30" fillId="10" borderId="2" xfId="0" applyFont="1" applyFill="1" applyBorder="1" applyAlignment="1">
      <alignment horizontal="center" vertical="center"/>
    </xf>
    <xf numFmtId="0" fontId="33" fillId="24" borderId="2" xfId="0" applyFont="1" applyFill="1" applyBorder="1" applyAlignment="1">
      <alignment vertical="center"/>
    </xf>
    <xf numFmtId="0" fontId="33" fillId="24" borderId="2" xfId="0" applyFont="1" applyFill="1" applyBorder="1" applyAlignment="1">
      <alignment horizontal="center" vertical="center"/>
    </xf>
    <xf numFmtId="49" fontId="27" fillId="15" borderId="2" xfId="0" applyNumberFormat="1" applyFont="1" applyFill="1" applyBorder="1" applyAlignment="1">
      <alignment horizontal="left" vertical="center"/>
    </xf>
    <xf numFmtId="49" fontId="27" fillId="15" borderId="2" xfId="0" applyNumberFormat="1" applyFont="1" applyFill="1" applyBorder="1" applyAlignment="1">
      <alignment horizontal="center" vertical="center"/>
    </xf>
    <xf numFmtId="49" fontId="36" fillId="15" borderId="2" xfId="0" applyNumberFormat="1" applyFont="1" applyFill="1" applyBorder="1" applyAlignment="1">
      <alignment horizontal="left" vertical="center"/>
    </xf>
    <xf numFmtId="49" fontId="36" fillId="15" borderId="2" xfId="0" applyNumberFormat="1" applyFont="1" applyFill="1" applyBorder="1" applyAlignment="1">
      <alignment horizontal="center" vertical="center"/>
    </xf>
    <xf numFmtId="0" fontId="31" fillId="0" borderId="0" xfId="0" applyFont="1" applyAlignment="1">
      <alignment horizontal="justify" vertical="center"/>
    </xf>
    <xf numFmtId="0" fontId="30" fillId="25" borderId="2" xfId="0" applyFont="1" applyFill="1" applyBorder="1" applyAlignment="1">
      <alignment vertical="center"/>
    </xf>
    <xf numFmtId="0" fontId="30" fillId="25" borderId="2" xfId="0" applyFont="1" applyFill="1" applyBorder="1" applyAlignment="1">
      <alignment horizontal="center" vertical="center"/>
    </xf>
    <xf numFmtId="0" fontId="33" fillId="26" borderId="2" xfId="0" applyFont="1" applyFill="1" applyBorder="1" applyAlignment="1">
      <alignment vertical="center"/>
    </xf>
    <xf numFmtId="0" fontId="33" fillId="26" borderId="2" xfId="0" applyFont="1" applyFill="1" applyBorder="1" applyAlignment="1">
      <alignment horizontal="center" vertical="center"/>
    </xf>
    <xf numFmtId="49" fontId="37" fillId="21" borderId="2" xfId="0" applyNumberFormat="1" applyFont="1" applyFill="1" applyBorder="1" applyAlignment="1">
      <alignment horizontal="left" vertical="top"/>
    </xf>
    <xf numFmtId="49" fontId="37" fillId="21" borderId="2" xfId="0" applyNumberFormat="1" applyFont="1" applyFill="1" applyBorder="1" applyAlignment="1">
      <alignment horizontal="left" vertical="top" wrapText="1"/>
    </xf>
    <xf numFmtId="49" fontId="37" fillId="21" borderId="2" xfId="0" applyNumberFormat="1" applyFont="1" applyFill="1" applyBorder="1" applyAlignment="1">
      <alignment horizontal="center" vertical="top"/>
    </xf>
    <xf numFmtId="0" fontId="21" fillId="12"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49" fontId="21" fillId="6" borderId="32" xfId="0" applyNumberFormat="1"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6" fillId="5" borderId="45" xfId="0" applyFont="1" applyFill="1" applyBorder="1" applyAlignment="1">
      <alignment horizontal="center" vertical="center" wrapText="1"/>
    </xf>
    <xf numFmtId="49" fontId="0" fillId="27" borderId="0" xfId="0" applyNumberFormat="1" applyFill="1" applyBorder="1" applyAlignment="1">
      <alignment horizontal="center"/>
    </xf>
    <xf numFmtId="49" fontId="0" fillId="0" borderId="0" xfId="0" applyNumberFormat="1" applyFill="1" applyBorder="1" applyAlignment="1">
      <alignment horizontal="center"/>
    </xf>
    <xf numFmtId="0" fontId="40" fillId="0" borderId="59" xfId="0" applyFont="1" applyBorder="1" applyAlignment="1">
      <alignment horizontal="justify" vertical="top" wrapText="1"/>
    </xf>
    <xf numFmtId="0" fontId="40" fillId="0" borderId="60" xfId="0" applyFont="1" applyBorder="1" applyAlignment="1">
      <alignment horizontal="justify" vertical="top" wrapText="1"/>
    </xf>
    <xf numFmtId="0" fontId="40" fillId="0" borderId="2" xfId="0" applyFont="1" applyBorder="1" applyAlignment="1">
      <alignment horizontal="justify" vertical="top" wrapText="1"/>
    </xf>
    <xf numFmtId="0" fontId="39" fillId="28" borderId="2" xfId="0" applyFont="1" applyFill="1" applyBorder="1" applyAlignment="1">
      <alignment horizontal="center" vertical="top" wrapText="1"/>
    </xf>
    <xf numFmtId="0" fontId="39" fillId="28" borderId="2" xfId="0" applyFont="1" applyFill="1" applyBorder="1" applyAlignment="1">
      <alignment horizontal="center" vertical="center" wrapText="1"/>
    </xf>
    <xf numFmtId="0" fontId="1" fillId="0" borderId="0" xfId="0" applyFont="1"/>
    <xf numFmtId="0" fontId="0" fillId="0" borderId="2" xfId="0" applyFont="1" applyBorder="1" applyAlignment="1">
      <alignment horizontal="justify" vertical="top" wrapText="1"/>
    </xf>
    <xf numFmtId="0" fontId="14" fillId="15" borderId="62" xfId="0" applyFont="1" applyFill="1" applyBorder="1" applyAlignment="1">
      <alignment wrapText="1"/>
    </xf>
    <xf numFmtId="0" fontId="44" fillId="28" borderId="22" xfId="0" applyFont="1" applyFill="1" applyBorder="1" applyAlignment="1">
      <alignment horizontal="center" vertical="center" wrapText="1"/>
    </xf>
    <xf numFmtId="0" fontId="21" fillId="15" borderId="0" xfId="0" applyFont="1" applyFill="1"/>
    <xf numFmtId="0" fontId="0" fillId="0" borderId="2" xfId="0" applyFont="1" applyBorder="1" applyAlignment="1">
      <alignment horizontal="center" vertical="top" wrapText="1"/>
    </xf>
    <xf numFmtId="14" fontId="45" fillId="0" borderId="2" xfId="0" applyNumberFormat="1" applyFont="1" applyBorder="1" applyAlignment="1">
      <alignment horizontal="justify" vertical="top" wrapText="1"/>
    </xf>
    <xf numFmtId="0" fontId="47" fillId="0" borderId="60" xfId="0" applyFont="1" applyBorder="1" applyAlignment="1">
      <alignment horizontal="left" wrapText="1"/>
    </xf>
    <xf numFmtId="0" fontId="45" fillId="0" borderId="59" xfId="0" applyFont="1" applyBorder="1" applyAlignment="1">
      <alignment horizontal="left" vertical="center" wrapText="1"/>
    </xf>
    <xf numFmtId="0" fontId="47" fillId="14" borderId="2" xfId="0" applyFont="1" applyFill="1" applyBorder="1" applyAlignment="1">
      <alignment horizontal="justify" vertical="top" wrapText="1"/>
    </xf>
    <xf numFmtId="0" fontId="45" fillId="14" borderId="2" xfId="0" applyFont="1" applyFill="1" applyBorder="1" applyAlignment="1">
      <alignment horizontal="justify" vertical="top" wrapText="1"/>
    </xf>
    <xf numFmtId="0" fontId="47" fillId="14" borderId="2" xfId="0" applyFont="1" applyFill="1" applyBorder="1" applyAlignment="1">
      <alignment horizontal="justify" vertical="center" wrapText="1"/>
    </xf>
    <xf numFmtId="0" fontId="45" fillId="0" borderId="2" xfId="0" applyFont="1" applyBorder="1" applyAlignment="1">
      <alignment vertical="center" wrapText="1"/>
    </xf>
    <xf numFmtId="0" fontId="0" fillId="0" borderId="0" xfId="0" applyFont="1" applyFill="1" applyAlignment="1"/>
    <xf numFmtId="49" fontId="0" fillId="0" borderId="0" xfId="0" applyNumberFormat="1" applyFont="1" applyBorder="1" applyAlignment="1"/>
    <xf numFmtId="49" fontId="0" fillId="0" borderId="0" xfId="0" applyNumberFormat="1" applyFont="1" applyBorder="1" applyAlignment="1">
      <alignment horizontal="center"/>
    </xf>
    <xf numFmtId="0" fontId="0" fillId="0" borderId="0" xfId="0" applyFont="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xf numFmtId="0" fontId="0" fillId="0" borderId="0" xfId="0" applyFont="1" applyFill="1"/>
    <xf numFmtId="49" fontId="0" fillId="0" borderId="0" xfId="0" applyNumberFormat="1" applyFont="1" applyAlignment="1">
      <alignment horizontal="center"/>
    </xf>
    <xf numFmtId="49" fontId="0" fillId="0" borderId="0" xfId="0" applyNumberFormat="1" applyFont="1"/>
    <xf numFmtId="0" fontId="0" fillId="0" borderId="0" xfId="0" applyFont="1" applyBorder="1" applyAlignment="1"/>
    <xf numFmtId="49" fontId="0" fillId="0" borderId="0" xfId="0" applyNumberFormat="1" applyFont="1" applyFill="1"/>
    <xf numFmtId="49" fontId="0" fillId="0" borderId="0" xfId="0" applyNumberFormat="1" applyFont="1" applyFill="1" applyAlignment="1">
      <alignment horizontal="center"/>
    </xf>
    <xf numFmtId="0" fontId="0" fillId="0" borderId="0" xfId="0" applyFont="1" applyFill="1" applyAlignment="1">
      <alignment vertical="center" wrapText="1"/>
    </xf>
    <xf numFmtId="49" fontId="0" fillId="0" borderId="0" xfId="0" applyNumberFormat="1" applyFont="1" applyAlignment="1">
      <alignment vertical="center" wrapText="1"/>
    </xf>
    <xf numFmtId="0" fontId="0" fillId="0" borderId="0" xfId="0" applyFont="1" applyAlignment="1">
      <alignment vertical="center" wrapText="1"/>
    </xf>
    <xf numFmtId="49" fontId="0" fillId="0" borderId="0" xfId="0" applyNumberFormat="1" applyFont="1" applyBorder="1"/>
    <xf numFmtId="49" fontId="0" fillId="0" borderId="0" xfId="0" applyNumberFormat="1" applyFont="1" applyBorder="1" applyAlignment="1">
      <alignment vertical="center"/>
    </xf>
    <xf numFmtId="49" fontId="0" fillId="0" borderId="0" xfId="0" applyNumberFormat="1" applyFont="1" applyBorder="1" applyAlignment="1">
      <alignment horizontal="center" vertical="center"/>
    </xf>
    <xf numFmtId="0" fontId="0" fillId="0" borderId="0" xfId="0" applyFont="1" applyBorder="1" applyAlignment="1">
      <alignment vertical="center"/>
    </xf>
    <xf numFmtId="0" fontId="0" fillId="0" borderId="0" xfId="0" applyFont="1" applyBorder="1"/>
    <xf numFmtId="0" fontId="0" fillId="0" borderId="0" xfId="0" applyFont="1" applyBorder="1" applyAlignment="1">
      <alignment horizontal="center"/>
    </xf>
    <xf numFmtId="49" fontId="1" fillId="0" borderId="0" xfId="0" applyNumberFormat="1" applyFont="1" applyFill="1" applyBorder="1" applyAlignment="1">
      <alignment horizontal="center"/>
    </xf>
    <xf numFmtId="0" fontId="50" fillId="0" borderId="0" xfId="0" applyFont="1" applyFill="1" applyAlignment="1"/>
    <xf numFmtId="0" fontId="50" fillId="0" borderId="0" xfId="0" applyFont="1" applyFill="1"/>
    <xf numFmtId="49" fontId="50" fillId="6" borderId="29" xfId="0" applyNumberFormat="1" applyFont="1" applyFill="1" applyBorder="1" applyAlignment="1">
      <alignment horizontal="center" vertical="center" wrapText="1"/>
    </xf>
    <xf numFmtId="49" fontId="50" fillId="6" borderId="1" xfId="0" applyNumberFormat="1" applyFont="1" applyFill="1" applyBorder="1" applyAlignment="1">
      <alignment horizontal="center" vertical="center" wrapText="1"/>
    </xf>
    <xf numFmtId="49" fontId="50" fillId="6" borderId="2" xfId="0" applyNumberFormat="1" applyFont="1" applyFill="1" applyBorder="1" applyAlignment="1">
      <alignment horizontal="center" vertical="center" wrapText="1"/>
    </xf>
    <xf numFmtId="49" fontId="50" fillId="6" borderId="7" xfId="0" applyNumberFormat="1" applyFont="1" applyFill="1" applyBorder="1" applyAlignment="1">
      <alignment horizontal="center" vertical="center" wrapText="1"/>
    </xf>
    <xf numFmtId="49" fontId="50" fillId="6" borderId="32" xfId="0" applyNumberFormat="1" applyFont="1" applyFill="1" applyBorder="1" applyAlignment="1">
      <alignment horizontal="center" vertical="center" wrapText="1"/>
    </xf>
    <xf numFmtId="0" fontId="50" fillId="12" borderId="2" xfId="0" applyFont="1" applyFill="1" applyBorder="1" applyAlignment="1">
      <alignment horizontal="center" vertical="center" wrapText="1"/>
    </xf>
    <xf numFmtId="0" fontId="52" fillId="12" borderId="2"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2" fillId="8" borderId="2" xfId="0" applyFont="1" applyFill="1" applyBorder="1" applyAlignment="1">
      <alignment horizontal="center" vertical="center" wrapText="1"/>
    </xf>
    <xf numFmtId="0" fontId="50" fillId="15" borderId="0" xfId="0" applyFont="1" applyFill="1" applyAlignment="1"/>
    <xf numFmtId="0" fontId="50" fillId="15" borderId="0" xfId="0" applyFont="1" applyFill="1"/>
    <xf numFmtId="10" fontId="49" fillId="0" borderId="2" xfId="0" applyNumberFormat="1" applyFont="1" applyBorder="1" applyAlignment="1">
      <alignment horizontal="center" vertical="top"/>
    </xf>
    <xf numFmtId="164" fontId="49" fillId="0" borderId="2" xfId="1" applyNumberFormat="1" applyFont="1" applyBorder="1" applyAlignment="1">
      <alignment horizontal="center" vertical="top"/>
    </xf>
    <xf numFmtId="0" fontId="49" fillId="0" borderId="18" xfId="0" applyFont="1" applyBorder="1" applyAlignment="1">
      <alignment vertical="top" wrapText="1"/>
    </xf>
    <xf numFmtId="0" fontId="1" fillId="0" borderId="0" xfId="0" applyFont="1" applyFill="1" applyAlignment="1"/>
    <xf numFmtId="0" fontId="5" fillId="5" borderId="20" xfId="0" applyFont="1" applyFill="1" applyBorder="1" applyAlignment="1">
      <alignment vertical="center" wrapText="1"/>
    </xf>
    <xf numFmtId="0" fontId="5" fillId="5" borderId="21" xfId="0" applyFont="1" applyFill="1" applyBorder="1" applyAlignment="1">
      <alignment vertical="center" wrapText="1"/>
    </xf>
    <xf numFmtId="0" fontId="5" fillId="5" borderId="52" xfId="0" applyFont="1" applyFill="1" applyBorder="1" applyAlignment="1">
      <alignment vertical="center" wrapText="1"/>
    </xf>
    <xf numFmtId="0" fontId="5" fillId="5" borderId="21" xfId="0" applyFont="1" applyFill="1" applyBorder="1" applyAlignment="1">
      <alignment horizontal="center" vertical="center" wrapText="1"/>
    </xf>
    <xf numFmtId="164" fontId="5" fillId="5" borderId="40" xfId="0" applyNumberFormat="1" applyFont="1" applyFill="1" applyBorder="1" applyAlignment="1">
      <alignment horizontal="center" vertical="center"/>
    </xf>
    <xf numFmtId="0" fontId="5" fillId="5" borderId="40" xfId="0" applyFont="1" applyFill="1" applyBorder="1" applyAlignment="1">
      <alignment horizontal="center" vertical="center" wrapText="1"/>
    </xf>
    <xf numFmtId="0" fontId="5" fillId="5" borderId="42" xfId="0" applyFont="1" applyFill="1" applyBorder="1" applyAlignment="1">
      <alignment vertical="center" wrapText="1"/>
    </xf>
    <xf numFmtId="0" fontId="5" fillId="5" borderId="40" xfId="0" applyFont="1" applyFill="1" applyBorder="1"/>
    <xf numFmtId="0" fontId="5" fillId="5" borderId="43" xfId="0" applyFont="1" applyFill="1" applyBorder="1"/>
    <xf numFmtId="0" fontId="1" fillId="0" borderId="0" xfId="0" applyFont="1" applyFill="1"/>
    <xf numFmtId="0" fontId="50" fillId="0" borderId="0" xfId="0" applyFont="1" applyFill="1" applyBorder="1" applyAlignment="1">
      <alignment vertical="center" wrapText="1"/>
    </xf>
    <xf numFmtId="49" fontId="51" fillId="15" borderId="33" xfId="0" applyNumberFormat="1" applyFont="1" applyFill="1" applyBorder="1" applyAlignment="1">
      <alignment horizontal="center" vertical="center" wrapText="1"/>
    </xf>
    <xf numFmtId="9" fontId="51" fillId="15" borderId="2" xfId="0" applyNumberFormat="1" applyFont="1" applyFill="1" applyBorder="1" applyAlignment="1">
      <alignment horizontal="center" vertical="center" wrapText="1"/>
    </xf>
    <xf numFmtId="0" fontId="51" fillId="15" borderId="2" xfId="0" applyFont="1" applyFill="1" applyBorder="1" applyAlignment="1">
      <alignment horizontal="center" vertical="center" wrapText="1"/>
    </xf>
    <xf numFmtId="9" fontId="49" fillId="15" borderId="2" xfId="0" applyNumberFormat="1" applyFont="1" applyFill="1" applyBorder="1" applyAlignment="1">
      <alignment horizontal="center" vertical="center" wrapText="1"/>
    </xf>
    <xf numFmtId="0" fontId="51" fillId="15" borderId="2" xfId="0" applyFont="1" applyFill="1" applyBorder="1" applyAlignment="1">
      <alignment horizontal="left" vertical="center" wrapText="1"/>
    </xf>
    <xf numFmtId="0" fontId="49" fillId="15" borderId="2" xfId="0" applyFont="1" applyFill="1" applyBorder="1" applyAlignment="1">
      <alignment horizontal="center" vertical="center" wrapText="1"/>
    </xf>
    <xf numFmtId="0" fontId="51" fillId="15" borderId="18" xfId="0" applyFont="1" applyFill="1" applyBorder="1" applyAlignment="1">
      <alignment horizontal="center" vertical="center" wrapText="1"/>
    </xf>
    <xf numFmtId="0" fontId="47" fillId="0" borderId="60" xfId="0" applyFont="1" applyBorder="1" applyAlignment="1">
      <alignment horizontal="center" wrapText="1"/>
    </xf>
    <xf numFmtId="0" fontId="56" fillId="0" borderId="60" xfId="0" applyFont="1" applyBorder="1" applyAlignment="1">
      <alignment horizontal="center" wrapText="1"/>
    </xf>
    <xf numFmtId="0" fontId="53" fillId="28" borderId="59" xfId="0" applyFont="1" applyFill="1" applyBorder="1" applyAlignment="1">
      <alignment horizontal="justify" vertical="center" wrapText="1"/>
    </xf>
    <xf numFmtId="0" fontId="54" fillId="28" borderId="60" xfId="0" applyFont="1" applyFill="1" applyBorder="1" applyAlignment="1">
      <alignment horizontal="center" vertical="center" wrapText="1"/>
    </xf>
    <xf numFmtId="0" fontId="54" fillId="28" borderId="59" xfId="0" applyFont="1" applyFill="1" applyBorder="1" applyAlignment="1">
      <alignment vertical="center" wrapText="1"/>
    </xf>
    <xf numFmtId="0" fontId="54" fillId="28" borderId="60" xfId="0" applyFont="1" applyFill="1" applyBorder="1" applyAlignment="1">
      <alignment horizontal="center"/>
    </xf>
    <xf numFmtId="0" fontId="0" fillId="28" borderId="60" xfId="0" applyFont="1" applyFill="1" applyBorder="1" applyAlignment="1">
      <alignment wrapText="1"/>
    </xf>
    <xf numFmtId="10" fontId="54" fillId="28" borderId="60" xfId="0" applyNumberFormat="1" applyFont="1" applyFill="1" applyBorder="1" applyAlignment="1">
      <alignment horizontal="center" vertical="center"/>
    </xf>
    <xf numFmtId="0" fontId="0" fillId="28" borderId="60" xfId="0" applyFont="1" applyFill="1" applyBorder="1"/>
    <xf numFmtId="0" fontId="54" fillId="28" borderId="59" xfId="0" applyFont="1" applyFill="1" applyBorder="1" applyAlignment="1">
      <alignment horizontal="center" vertical="top" wrapText="1"/>
    </xf>
    <xf numFmtId="0" fontId="54" fillId="28" borderId="60" xfId="0" applyFont="1" applyFill="1" applyBorder="1" applyAlignment="1">
      <alignment horizontal="center" vertical="top" wrapText="1"/>
    </xf>
    <xf numFmtId="3" fontId="51" fillId="0" borderId="7" xfId="0" applyNumberFormat="1" applyFont="1" applyBorder="1" applyAlignment="1">
      <alignment horizontal="center" vertical="center" wrapText="1"/>
    </xf>
    <xf numFmtId="10" fontId="51" fillId="15" borderId="2" xfId="0" applyNumberFormat="1" applyFont="1" applyFill="1" applyBorder="1" applyAlignment="1">
      <alignment horizontal="center" vertical="center" wrapText="1"/>
    </xf>
    <xf numFmtId="9" fontId="51" fillId="15" borderId="2" xfId="0" applyNumberFormat="1" applyFont="1" applyFill="1" applyBorder="1" applyAlignment="1">
      <alignment horizontal="center" vertical="center"/>
    </xf>
    <xf numFmtId="164" fontId="51" fillId="15" borderId="2" xfId="1" applyNumberFormat="1" applyFont="1" applyFill="1" applyBorder="1" applyAlignment="1">
      <alignment horizontal="center" vertical="center"/>
    </xf>
    <xf numFmtId="9" fontId="54" fillId="28" borderId="60" xfId="1" applyFont="1" applyFill="1" applyBorder="1" applyAlignment="1">
      <alignment horizontal="center" vertical="center" wrapText="1"/>
    </xf>
    <xf numFmtId="9" fontId="47" fillId="0" borderId="60" xfId="0" applyNumberFormat="1" applyFont="1" applyBorder="1" applyAlignment="1">
      <alignment horizontal="center" vertical="center" wrapText="1"/>
    </xf>
    <xf numFmtId="10" fontId="47" fillId="0" borderId="60" xfId="0" applyNumberFormat="1" applyFont="1" applyBorder="1" applyAlignment="1">
      <alignment horizontal="center" vertical="center" wrapText="1"/>
    </xf>
    <xf numFmtId="9" fontId="54" fillId="28" borderId="60" xfId="1" applyFont="1" applyFill="1" applyBorder="1" applyAlignment="1">
      <alignment horizontal="center"/>
    </xf>
    <xf numFmtId="0" fontId="54" fillId="28" borderId="52" xfId="0" applyFont="1" applyFill="1" applyBorder="1" applyAlignment="1">
      <alignment horizontal="center" vertical="center" wrapText="1"/>
    </xf>
    <xf numFmtId="0" fontId="54" fillId="28" borderId="22" xfId="0" applyFont="1" applyFill="1" applyBorder="1" applyAlignment="1">
      <alignment horizontal="center" vertical="center" wrapText="1"/>
    </xf>
    <xf numFmtId="0" fontId="54" fillId="28" borderId="2" xfId="0" applyFont="1" applyFill="1" applyBorder="1" applyAlignment="1">
      <alignment horizontal="center" vertical="center" wrapText="1"/>
    </xf>
    <xf numFmtId="2" fontId="47" fillId="0" borderId="60" xfId="0" applyNumberFormat="1" applyFont="1" applyBorder="1" applyAlignment="1">
      <alignment horizontal="center" vertical="center" wrapText="1"/>
    </xf>
    <xf numFmtId="0" fontId="47" fillId="0" borderId="60" xfId="0" applyFont="1" applyBorder="1" applyAlignment="1">
      <alignment horizontal="center" vertical="center" wrapText="1"/>
    </xf>
    <xf numFmtId="2" fontId="45" fillId="15" borderId="60" xfId="0" applyNumberFormat="1" applyFont="1" applyFill="1" applyBorder="1" applyAlignment="1">
      <alignment horizontal="center" vertical="center" wrapText="1"/>
    </xf>
    <xf numFmtId="0" fontId="45" fillId="15" borderId="60" xfId="0" applyFont="1" applyFill="1" applyBorder="1" applyAlignment="1">
      <alignment horizontal="center" vertical="center" wrapText="1"/>
    </xf>
    <xf numFmtId="9" fontId="23" fillId="0" borderId="2" xfId="0" applyNumberFormat="1" applyFont="1" applyBorder="1" applyAlignment="1">
      <alignment horizontal="center" vertical="top" wrapText="1"/>
    </xf>
    <xf numFmtId="9" fontId="51" fillId="0" borderId="2" xfId="0" applyNumberFormat="1" applyFont="1" applyBorder="1" applyAlignment="1">
      <alignment horizontal="center" vertical="center" wrapText="1"/>
    </xf>
    <xf numFmtId="9" fontId="49" fillId="0" borderId="2" xfId="0" applyNumberFormat="1" applyFont="1" applyBorder="1" applyAlignment="1">
      <alignment horizontal="center" vertical="center"/>
    </xf>
    <xf numFmtId="0" fontId="14" fillId="2" borderId="24" xfId="0" applyFont="1" applyFill="1" applyBorder="1" applyAlignment="1">
      <alignment horizontal="center"/>
    </xf>
    <xf numFmtId="0" fontId="14" fillId="2" borderId="25" xfId="0" applyFont="1" applyFill="1" applyBorder="1" applyAlignment="1">
      <alignment horizontal="center"/>
    </xf>
    <xf numFmtId="0" fontId="14" fillId="0" borderId="6" xfId="0" applyFont="1" applyFill="1" applyBorder="1" applyAlignment="1">
      <alignment horizontal="center"/>
    </xf>
    <xf numFmtId="0" fontId="14" fillId="0" borderId="23" xfId="0" applyFont="1" applyFill="1" applyBorder="1" applyAlignment="1">
      <alignment horizontal="center"/>
    </xf>
    <xf numFmtId="0" fontId="14" fillId="2" borderId="6" xfId="0" applyFont="1" applyFill="1" applyBorder="1" applyAlignment="1">
      <alignment horizontal="center"/>
    </xf>
    <xf numFmtId="0" fontId="14" fillId="2" borderId="23" xfId="0" applyFont="1" applyFill="1" applyBorder="1" applyAlignment="1">
      <alignment horizontal="center"/>
    </xf>
    <xf numFmtId="0" fontId="15" fillId="5" borderId="26"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2" fillId="2" borderId="28"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6" xfId="0" applyFont="1" applyFill="1" applyBorder="1" applyAlignment="1">
      <alignment horizontal="center" vertical="center"/>
    </xf>
    <xf numFmtId="0" fontId="13" fillId="2" borderId="24" xfId="0" applyFont="1" applyFill="1" applyBorder="1" applyAlignment="1">
      <alignment horizontal="left" vertical="center"/>
    </xf>
    <xf numFmtId="0" fontId="13" fillId="0" borderId="6" xfId="0" applyFont="1" applyFill="1" applyBorder="1" applyAlignment="1">
      <alignment horizontal="left" vertical="center"/>
    </xf>
    <xf numFmtId="0" fontId="13" fillId="2" borderId="6" xfId="0" applyFont="1" applyFill="1" applyBorder="1" applyAlignment="1">
      <alignment horizontal="left" vertical="center"/>
    </xf>
    <xf numFmtId="0" fontId="13" fillId="2" borderId="2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0" fillId="4" borderId="18" xfId="0" applyFont="1" applyFill="1" applyBorder="1" applyAlignment="1">
      <alignment horizontal="center" vertical="center"/>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5" fillId="7" borderId="20" xfId="0" applyFont="1" applyFill="1" applyBorder="1" applyAlignment="1">
      <alignment horizontal="right" vertical="center"/>
    </xf>
    <xf numFmtId="0" fontId="5" fillId="7" borderId="21" xfId="0" applyFont="1" applyFill="1" applyBorder="1" applyAlignment="1">
      <alignment horizontal="right" vertic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32" fillId="0" borderId="56" xfId="0" applyFont="1" applyBorder="1" applyAlignment="1">
      <alignment horizontal="center" vertical="center"/>
    </xf>
    <xf numFmtId="0" fontId="32" fillId="0" borderId="0" xfId="0" applyFont="1" applyAlignment="1">
      <alignment horizontal="center" vertical="center"/>
    </xf>
    <xf numFmtId="0" fontId="32" fillId="0" borderId="57" xfId="0" applyFont="1" applyBorder="1" applyAlignment="1">
      <alignment horizontal="center" vertical="center"/>
    </xf>
    <xf numFmtId="0" fontId="31" fillId="0" borderId="56" xfId="0" applyFont="1" applyBorder="1" applyAlignment="1">
      <alignment vertical="center" wrapText="1"/>
    </xf>
    <xf numFmtId="0" fontId="31" fillId="0" borderId="0" xfId="0" applyFont="1" applyAlignment="1">
      <alignment vertical="center" wrapText="1"/>
    </xf>
    <xf numFmtId="0" fontId="31" fillId="0" borderId="57" xfId="0" applyFont="1" applyBorder="1" applyAlignment="1">
      <alignment vertical="center" wrapText="1"/>
    </xf>
    <xf numFmtId="0" fontId="27" fillId="0" borderId="2" xfId="0" applyFont="1" applyBorder="1" applyAlignment="1">
      <alignment horizontal="left" vertical="top" wrapText="1"/>
    </xf>
    <xf numFmtId="0" fontId="32" fillId="19" borderId="56" xfId="0" applyFont="1" applyFill="1" applyBorder="1" applyAlignment="1">
      <alignment horizontal="center" vertical="center"/>
    </xf>
    <xf numFmtId="0" fontId="32" fillId="19" borderId="0" xfId="0" applyFont="1" applyFill="1" applyAlignment="1">
      <alignment horizontal="center" vertical="center"/>
    </xf>
    <xf numFmtId="0" fontId="31" fillId="19" borderId="56" xfId="0" applyFont="1" applyFill="1" applyBorder="1" applyAlignment="1">
      <alignment vertical="center" wrapText="1"/>
    </xf>
    <xf numFmtId="0" fontId="31" fillId="19" borderId="0" xfId="0" applyFont="1" applyFill="1" applyAlignment="1">
      <alignment vertical="center" wrapText="1"/>
    </xf>
    <xf numFmtId="0" fontId="26" fillId="16" borderId="0" xfId="0" applyFont="1" applyFill="1" applyAlignment="1">
      <alignment horizontal="center" wrapText="1"/>
    </xf>
    <xf numFmtId="0" fontId="26" fillId="16" borderId="0" xfId="0" applyFont="1" applyFill="1" applyAlignment="1">
      <alignment horizontal="center"/>
    </xf>
    <xf numFmtId="0" fontId="31" fillId="19" borderId="7" xfId="0" applyFont="1" applyFill="1" applyBorder="1" applyAlignment="1">
      <alignment horizontal="center" vertical="center" wrapText="1"/>
    </xf>
    <xf numFmtId="0" fontId="31" fillId="19" borderId="33" xfId="0" applyFont="1" applyFill="1" applyBorder="1" applyAlignment="1">
      <alignment horizontal="center" vertical="center" wrapText="1"/>
    </xf>
    <xf numFmtId="0" fontId="31" fillId="19" borderId="8" xfId="0" applyFont="1" applyFill="1" applyBorder="1" applyAlignment="1">
      <alignment horizontal="center" vertical="center" wrapText="1"/>
    </xf>
    <xf numFmtId="0" fontId="32" fillId="19" borderId="57" xfId="0" applyFont="1" applyFill="1" applyBorder="1" applyAlignment="1">
      <alignment horizontal="center" vertical="center"/>
    </xf>
    <xf numFmtId="0" fontId="31" fillId="19" borderId="57" xfId="0" applyFont="1" applyFill="1" applyBorder="1" applyAlignment="1">
      <alignment vertical="center" wrapText="1"/>
    </xf>
    <xf numFmtId="49" fontId="51" fillId="15" borderId="7" xfId="0" applyNumberFormat="1" applyFont="1" applyFill="1" applyBorder="1" applyAlignment="1">
      <alignment horizontal="center" vertical="center" wrapText="1"/>
    </xf>
    <xf numFmtId="49" fontId="51" fillId="15" borderId="8" xfId="0" applyNumberFormat="1" applyFont="1" applyFill="1" applyBorder="1" applyAlignment="1">
      <alignment horizontal="center" vertical="center" wrapText="1"/>
    </xf>
    <xf numFmtId="49" fontId="51" fillId="15" borderId="29" xfId="0" applyNumberFormat="1" applyFont="1" applyFill="1" applyBorder="1" applyAlignment="1">
      <alignment horizontal="center" vertical="center" wrapText="1"/>
    </xf>
    <xf numFmtId="49" fontId="51" fillId="15" borderId="63" xfId="0" applyNumberFormat="1" applyFont="1" applyFill="1" applyBorder="1" applyAlignment="1">
      <alignment horizontal="center" vertical="center" wrapText="1"/>
    </xf>
    <xf numFmtId="49" fontId="51" fillId="15" borderId="7" xfId="0" applyNumberFormat="1" applyFont="1" applyFill="1" applyBorder="1" applyAlignment="1">
      <alignment horizontal="left" vertical="center" wrapText="1"/>
    </xf>
    <xf numFmtId="49" fontId="51" fillId="15" borderId="47" xfId="0" applyNumberFormat="1" applyFont="1" applyFill="1" applyBorder="1" applyAlignment="1">
      <alignment horizontal="left" vertical="center" wrapText="1"/>
    </xf>
    <xf numFmtId="0" fontId="51" fillId="15" borderId="7" xfId="0" applyFont="1" applyFill="1" applyBorder="1" applyAlignment="1">
      <alignment horizontal="center" vertical="center" wrapText="1"/>
    </xf>
    <xf numFmtId="0" fontId="51" fillId="15" borderId="33" xfId="0" applyFont="1" applyFill="1" applyBorder="1" applyAlignment="1">
      <alignment horizontal="center" vertical="center" wrapText="1"/>
    </xf>
    <xf numFmtId="9" fontId="49" fillId="15" borderId="7" xfId="0" applyNumberFormat="1" applyFont="1" applyFill="1" applyBorder="1" applyAlignment="1">
      <alignment horizontal="center" vertical="center" wrapText="1"/>
    </xf>
    <xf numFmtId="0" fontId="49" fillId="15" borderId="33" xfId="0" applyFont="1" applyFill="1" applyBorder="1" applyAlignment="1">
      <alignment horizontal="center" vertical="center" wrapText="1"/>
    </xf>
    <xf numFmtId="164" fontId="49" fillId="0" borderId="7" xfId="1" applyNumberFormat="1" applyFont="1" applyBorder="1" applyAlignment="1">
      <alignment horizontal="center" vertical="center"/>
    </xf>
    <xf numFmtId="164" fontId="49" fillId="0" borderId="33" xfId="1" applyNumberFormat="1" applyFont="1" applyBorder="1" applyAlignment="1">
      <alignment horizontal="center" vertical="center"/>
    </xf>
    <xf numFmtId="9" fontId="51" fillId="15" borderId="7" xfId="1" applyFont="1" applyFill="1" applyBorder="1" applyAlignment="1">
      <alignment horizontal="center" vertical="center" wrapText="1"/>
    </xf>
    <xf numFmtId="9" fontId="51" fillId="15" borderId="33" xfId="1" applyFont="1" applyFill="1" applyBorder="1" applyAlignment="1">
      <alignment horizontal="center" vertical="center" wrapText="1"/>
    </xf>
    <xf numFmtId="9" fontId="51" fillId="15" borderId="7" xfId="0" applyNumberFormat="1" applyFont="1" applyFill="1" applyBorder="1" applyAlignment="1">
      <alignment horizontal="center" vertical="center" wrapText="1"/>
    </xf>
    <xf numFmtId="9" fontId="51" fillId="15" borderId="33" xfId="0" applyNumberFormat="1" applyFont="1" applyFill="1" applyBorder="1" applyAlignment="1">
      <alignment horizontal="center" vertical="center" wrapText="1"/>
    </xf>
    <xf numFmtId="49" fontId="51" fillId="15" borderId="33" xfId="0" applyNumberFormat="1" applyFont="1" applyFill="1" applyBorder="1" applyAlignment="1">
      <alignment horizontal="center" vertical="center" wrapText="1"/>
    </xf>
    <xf numFmtId="49" fontId="5" fillId="7" borderId="20" xfId="0" applyNumberFormat="1" applyFont="1" applyFill="1" applyBorder="1" applyAlignment="1">
      <alignment horizontal="right" vertical="center"/>
    </xf>
    <xf numFmtId="49" fontId="5" fillId="7" borderId="21" xfId="0" applyNumberFormat="1" applyFont="1" applyFill="1" applyBorder="1" applyAlignment="1">
      <alignment horizontal="right"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14" fontId="0" fillId="2" borderId="21" xfId="0" applyNumberFormat="1" applyFont="1" applyFill="1" applyBorder="1" applyAlignment="1">
      <alignment horizontal="center" vertical="center"/>
    </xf>
    <xf numFmtId="49" fontId="50" fillId="3" borderId="9" xfId="0" applyNumberFormat="1" applyFont="1" applyFill="1" applyBorder="1" applyAlignment="1">
      <alignment horizontal="center" vertical="center" wrapText="1"/>
    </xf>
    <xf numFmtId="49" fontId="50" fillId="3" borderId="10" xfId="0" applyNumberFormat="1" applyFont="1" applyFill="1" applyBorder="1" applyAlignment="1">
      <alignment horizontal="center" vertical="center" wrapText="1"/>
    </xf>
    <xf numFmtId="49" fontId="50" fillId="3" borderId="12" xfId="0" applyNumberFormat="1" applyFont="1" applyFill="1" applyBorder="1" applyAlignment="1">
      <alignment horizontal="center" vertical="center" wrapText="1"/>
    </xf>
    <xf numFmtId="49" fontId="50" fillId="3" borderId="30" xfId="0" applyNumberFormat="1" applyFont="1" applyFill="1" applyBorder="1" applyAlignment="1">
      <alignment horizontal="center" vertical="center" wrapText="1"/>
    </xf>
    <xf numFmtId="49" fontId="50" fillId="3" borderId="5" xfId="0" applyNumberFormat="1" applyFont="1" applyFill="1" applyBorder="1" applyAlignment="1">
      <alignment horizontal="center" vertical="center" wrapText="1"/>
    </xf>
    <xf numFmtId="49" fontId="50" fillId="3" borderId="31" xfId="0" applyNumberFormat="1" applyFont="1" applyFill="1" applyBorder="1" applyAlignment="1">
      <alignment horizontal="center" vertical="center" wrapText="1"/>
    </xf>
    <xf numFmtId="0" fontId="50" fillId="11" borderId="13" xfId="0" applyFont="1" applyFill="1" applyBorder="1" applyAlignment="1">
      <alignment horizontal="center" vertical="center" wrapText="1"/>
    </xf>
    <xf numFmtId="0" fontId="50" fillId="11" borderId="14" xfId="0" applyFont="1" applyFill="1" applyBorder="1" applyAlignment="1">
      <alignment horizontal="center" vertical="center" wrapText="1"/>
    </xf>
    <xf numFmtId="0" fontId="50" fillId="11" borderId="15" xfId="0" applyFont="1" applyFill="1" applyBorder="1" applyAlignment="1">
      <alignment horizontal="center" vertical="center" wrapText="1"/>
    </xf>
    <xf numFmtId="0" fontId="50" fillId="4" borderId="13" xfId="0" applyFont="1" applyFill="1" applyBorder="1" applyAlignment="1">
      <alignment horizontal="center" vertical="center" wrapText="1"/>
    </xf>
    <xf numFmtId="0" fontId="50" fillId="4" borderId="14" xfId="0" applyFont="1" applyFill="1" applyBorder="1" applyAlignment="1">
      <alignment horizontal="center" vertical="center" wrapText="1"/>
    </xf>
    <xf numFmtId="0" fontId="50" fillId="4" borderId="16" xfId="0" applyFont="1" applyFill="1" applyBorder="1" applyAlignment="1">
      <alignment horizontal="center" vertical="center" wrapText="1"/>
    </xf>
    <xf numFmtId="49" fontId="50" fillId="3" borderId="17" xfId="0" applyNumberFormat="1" applyFont="1" applyFill="1" applyBorder="1" applyAlignment="1">
      <alignment horizontal="center" vertical="center" wrapText="1"/>
    </xf>
    <xf numFmtId="49" fontId="50" fillId="3" borderId="4" xfId="0" applyNumberFormat="1" applyFont="1" applyFill="1" applyBorder="1" applyAlignment="1">
      <alignment horizontal="center" vertical="center" wrapText="1"/>
    </xf>
    <xf numFmtId="49" fontId="50" fillId="12" borderId="2" xfId="0" applyNumberFormat="1" applyFont="1" applyFill="1" applyBorder="1" applyAlignment="1">
      <alignment horizontal="center" vertical="center" wrapText="1"/>
    </xf>
    <xf numFmtId="49" fontId="50" fillId="12" borderId="7" xfId="0" applyNumberFormat="1" applyFont="1" applyFill="1" applyBorder="1" applyAlignment="1">
      <alignment horizontal="center" vertical="center" wrapText="1"/>
    </xf>
    <xf numFmtId="0" fontId="50" fillId="12" borderId="2" xfId="0" applyFont="1" applyFill="1" applyBorder="1" applyAlignment="1">
      <alignment horizontal="center" vertical="center" wrapText="1"/>
    </xf>
    <xf numFmtId="0" fontId="50" fillId="12" borderId="1" xfId="0" applyFont="1" applyFill="1" applyBorder="1" applyAlignment="1">
      <alignment horizontal="center" vertical="center" wrapText="1"/>
    </xf>
    <xf numFmtId="0" fontId="50" fillId="12" borderId="6" xfId="0" applyFont="1" applyFill="1" applyBorder="1" applyAlignment="1">
      <alignment horizontal="center" vertical="center" wrapText="1"/>
    </xf>
    <xf numFmtId="0" fontId="50" fillId="12" borderId="3"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0" fillId="8" borderId="18" xfId="0" applyFont="1" applyFill="1" applyBorder="1" applyAlignment="1">
      <alignment horizontal="center" vertical="center" wrapText="1"/>
    </xf>
    <xf numFmtId="49" fontId="50" fillId="8" borderId="7" xfId="0" applyNumberFormat="1" applyFont="1" applyFill="1" applyBorder="1" applyAlignment="1">
      <alignment horizontal="center" vertical="center" wrapText="1"/>
    </xf>
    <xf numFmtId="49" fontId="50" fillId="8" borderId="8" xfId="0" applyNumberFormat="1" applyFont="1" applyFill="1" applyBorder="1" applyAlignment="1">
      <alignment horizontal="center" vertical="center" wrapText="1"/>
    </xf>
    <xf numFmtId="0" fontId="51" fillId="15" borderId="7" xfId="0" applyFont="1" applyFill="1" applyBorder="1" applyAlignment="1">
      <alignment horizontal="left" vertical="center" wrapText="1"/>
    </xf>
    <xf numFmtId="0" fontId="51" fillId="15" borderId="47" xfId="0" applyFont="1" applyFill="1" applyBorder="1" applyAlignment="1">
      <alignment horizontal="left" vertical="center" wrapText="1"/>
    </xf>
    <xf numFmtId="10" fontId="51" fillId="15" borderId="7" xfId="0" applyNumberFormat="1" applyFont="1" applyFill="1" applyBorder="1" applyAlignment="1">
      <alignment horizontal="center" vertical="center" wrapText="1"/>
    </xf>
    <xf numFmtId="164" fontId="51" fillId="0" borderId="7" xfId="1" applyNumberFormat="1" applyFont="1" applyFill="1" applyBorder="1" applyAlignment="1">
      <alignment horizontal="center" vertical="center"/>
    </xf>
    <xf numFmtId="164" fontId="51" fillId="0" borderId="33" xfId="1" applyNumberFormat="1" applyFont="1" applyFill="1" applyBorder="1" applyAlignment="1">
      <alignment horizontal="center" vertical="center"/>
    </xf>
    <xf numFmtId="10" fontId="49" fillId="0" borderId="7" xfId="0" applyNumberFormat="1" applyFont="1" applyBorder="1" applyAlignment="1">
      <alignment horizontal="center" vertical="center"/>
    </xf>
    <xf numFmtId="10" fontId="49" fillId="0" borderId="33" xfId="0" applyNumberFormat="1" applyFont="1" applyBorder="1" applyAlignment="1">
      <alignment horizontal="center" vertical="center"/>
    </xf>
    <xf numFmtId="9" fontId="49" fillId="15" borderId="33" xfId="0" applyNumberFormat="1" applyFont="1" applyFill="1" applyBorder="1" applyAlignment="1">
      <alignment horizontal="center" vertical="center" wrapText="1"/>
    </xf>
    <xf numFmtId="0" fontId="5" fillId="5" borderId="40" xfId="0" applyFont="1" applyFill="1" applyBorder="1" applyAlignment="1">
      <alignment horizontal="center" vertical="center" wrapText="1"/>
    </xf>
    <xf numFmtId="49" fontId="5" fillId="5" borderId="21" xfId="0" applyNumberFormat="1" applyFont="1" applyFill="1" applyBorder="1" applyAlignment="1">
      <alignment horizontal="right" vertical="center" wrapText="1"/>
    </xf>
    <xf numFmtId="0" fontId="5" fillId="5" borderId="4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42" xfId="0" applyFont="1" applyFill="1" applyBorder="1" applyAlignment="1">
      <alignment horizontal="center" vertical="center" wrapText="1"/>
    </xf>
    <xf numFmtId="49" fontId="5" fillId="5" borderId="26"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wrapText="1"/>
    </xf>
    <xf numFmtId="49" fontId="5" fillId="5" borderId="15" xfId="0" applyNumberFormat="1"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49" fontId="50" fillId="0" borderId="28" xfId="0" applyNumberFormat="1" applyFont="1" applyFill="1" applyBorder="1" applyAlignment="1">
      <alignment horizontal="center" vertical="center"/>
    </xf>
    <xf numFmtId="49" fontId="50" fillId="0" borderId="24" xfId="0" applyNumberFormat="1" applyFont="1" applyFill="1" applyBorder="1" applyAlignment="1">
      <alignment horizontal="center" vertical="center"/>
    </xf>
    <xf numFmtId="49" fontId="50" fillId="0" borderId="34" xfId="0" applyNumberFormat="1" applyFont="1" applyFill="1" applyBorder="1" applyAlignment="1">
      <alignment horizontal="center" vertical="center"/>
    </xf>
    <xf numFmtId="49" fontId="51" fillId="0" borderId="35" xfId="0" applyNumberFormat="1" applyFont="1" applyFill="1" applyBorder="1" applyAlignment="1">
      <alignment horizontal="left" vertical="center"/>
    </xf>
    <xf numFmtId="49" fontId="51" fillId="0" borderId="24" xfId="0" applyNumberFormat="1" applyFont="1" applyFill="1" applyBorder="1" applyAlignment="1">
      <alignment horizontal="left" vertical="center"/>
    </xf>
    <xf numFmtId="49" fontId="51" fillId="0" borderId="34" xfId="0" applyNumberFormat="1" applyFont="1" applyFill="1" applyBorder="1" applyAlignment="1">
      <alignment horizontal="left" vertical="center"/>
    </xf>
    <xf numFmtId="0" fontId="51" fillId="0" borderId="35" xfId="0" applyFont="1" applyFill="1" applyBorder="1" applyAlignment="1">
      <alignment horizontal="left" vertical="center" wrapText="1"/>
    </xf>
    <xf numFmtId="0" fontId="51" fillId="0" borderId="24" xfId="0" applyFont="1" applyFill="1" applyBorder="1" applyAlignment="1">
      <alignment horizontal="left" vertical="center" wrapText="1"/>
    </xf>
    <xf numFmtId="0" fontId="51" fillId="0" borderId="34" xfId="0" applyFont="1" applyFill="1" applyBorder="1" applyAlignment="1">
      <alignment horizontal="left" vertical="center" wrapText="1"/>
    </xf>
    <xf numFmtId="0" fontId="51" fillId="0" borderId="35" xfId="0" applyFont="1" applyFill="1" applyBorder="1" applyAlignment="1">
      <alignment horizontal="center"/>
    </xf>
    <xf numFmtId="0" fontId="51" fillId="0" borderId="24" xfId="0" applyFont="1" applyFill="1" applyBorder="1" applyAlignment="1">
      <alignment horizontal="center"/>
    </xf>
    <xf numFmtId="0" fontId="51" fillId="0" borderId="25" xfId="0" applyFont="1" applyFill="1" applyBorder="1" applyAlignment="1">
      <alignment horizontal="center"/>
    </xf>
    <xf numFmtId="49" fontId="50" fillId="0" borderId="27" xfId="0" applyNumberFormat="1" applyFont="1" applyFill="1" applyBorder="1" applyAlignment="1">
      <alignment horizontal="center" vertical="center"/>
    </xf>
    <xf numFmtId="49" fontId="50" fillId="0" borderId="6" xfId="0" applyNumberFormat="1" applyFont="1" applyFill="1" applyBorder="1" applyAlignment="1">
      <alignment horizontal="center" vertical="center"/>
    </xf>
    <xf numFmtId="49" fontId="50" fillId="0" borderId="3" xfId="0" applyNumberFormat="1" applyFont="1" applyFill="1" applyBorder="1" applyAlignment="1">
      <alignment horizontal="center" vertical="center"/>
    </xf>
    <xf numFmtId="49" fontId="51" fillId="0" borderId="1" xfId="0" applyNumberFormat="1" applyFont="1" applyFill="1" applyBorder="1" applyAlignment="1">
      <alignment horizontal="left" vertical="center"/>
    </xf>
    <xf numFmtId="49" fontId="51" fillId="0" borderId="6" xfId="0" applyNumberFormat="1" applyFont="1" applyFill="1" applyBorder="1" applyAlignment="1">
      <alignment horizontal="left" vertical="center"/>
    </xf>
    <xf numFmtId="49" fontId="51" fillId="0" borderId="3" xfId="0" applyNumberFormat="1" applyFont="1" applyFill="1" applyBorder="1" applyAlignment="1">
      <alignment horizontal="left" vertical="center"/>
    </xf>
    <xf numFmtId="0" fontId="51" fillId="0" borderId="1" xfId="0" applyFont="1" applyFill="1" applyBorder="1" applyAlignment="1">
      <alignment horizontal="left" vertical="center" wrapText="1"/>
    </xf>
    <xf numFmtId="0" fontId="51" fillId="0" borderId="6" xfId="0" applyFont="1" applyFill="1" applyBorder="1" applyAlignment="1">
      <alignment horizontal="left" vertical="center" wrapText="1"/>
    </xf>
    <xf numFmtId="0" fontId="51" fillId="0" borderId="3" xfId="0" applyFont="1" applyFill="1" applyBorder="1" applyAlignment="1">
      <alignment horizontal="left" vertical="center" wrapText="1"/>
    </xf>
    <xf numFmtId="0" fontId="51" fillId="0" borderId="1" xfId="0" applyFont="1" applyFill="1" applyBorder="1" applyAlignment="1">
      <alignment horizontal="center"/>
    </xf>
    <xf numFmtId="0" fontId="51" fillId="0" borderId="6" xfId="0" applyFont="1" applyFill="1" applyBorder="1" applyAlignment="1">
      <alignment horizontal="center"/>
    </xf>
    <xf numFmtId="0" fontId="51" fillId="0" borderId="23" xfId="0" applyFont="1" applyFill="1" applyBorder="1" applyAlignment="1">
      <alignment horizontal="center"/>
    </xf>
    <xf numFmtId="49" fontId="17" fillId="13" borderId="20" xfId="0" applyNumberFormat="1" applyFont="1" applyFill="1" applyBorder="1" applyAlignment="1">
      <alignment horizontal="right" vertical="center" wrapText="1"/>
    </xf>
    <xf numFmtId="49" fontId="17" fillId="13" borderId="21" xfId="0" applyNumberFormat="1" applyFont="1" applyFill="1" applyBorder="1" applyAlignment="1">
      <alignment horizontal="right" vertical="center" wrapText="1"/>
    </xf>
    <xf numFmtId="49" fontId="16" fillId="5" borderId="20" xfId="0" applyNumberFormat="1" applyFont="1" applyFill="1" applyBorder="1" applyAlignment="1">
      <alignment horizontal="right" vertical="center" wrapText="1"/>
    </xf>
    <xf numFmtId="49" fontId="16" fillId="5" borderId="21" xfId="0" applyNumberFormat="1" applyFont="1" applyFill="1" applyBorder="1" applyAlignment="1">
      <alignment horizontal="right" vertical="center" wrapText="1"/>
    </xf>
    <xf numFmtId="0" fontId="16" fillId="5" borderId="2" xfId="0" applyFont="1" applyFill="1" applyBorder="1" applyAlignment="1">
      <alignment horizontal="center" vertical="center" wrapText="1"/>
    </xf>
    <xf numFmtId="0" fontId="24" fillId="14" borderId="11" xfId="0" applyFont="1" applyFill="1" applyBorder="1" applyAlignment="1">
      <alignment horizontal="center" vertical="top" wrapText="1"/>
    </xf>
    <xf numFmtId="0" fontId="24" fillId="14" borderId="33" xfId="0" applyFont="1" applyFill="1" applyBorder="1" applyAlignment="1">
      <alignment horizontal="center" vertical="top" wrapText="1"/>
    </xf>
    <xf numFmtId="0" fontId="24" fillId="14" borderId="47" xfId="0" applyFont="1" applyFill="1" applyBorder="1" applyAlignment="1">
      <alignment horizontal="center" vertical="top" wrapText="1"/>
    </xf>
    <xf numFmtId="9" fontId="23" fillId="0" borderId="33" xfId="0" applyNumberFormat="1" applyFont="1" applyBorder="1" applyAlignment="1">
      <alignment horizontal="center" vertical="center" wrapText="1"/>
    </xf>
    <xf numFmtId="9" fontId="23" fillId="0" borderId="8" xfId="0" applyNumberFormat="1" applyFont="1" applyBorder="1" applyAlignment="1">
      <alignment horizontal="center" vertical="center" wrapText="1"/>
    </xf>
    <xf numFmtId="3" fontId="23" fillId="0" borderId="33" xfId="0" applyNumberFormat="1" applyFont="1" applyBorder="1" applyAlignment="1">
      <alignment horizontal="center" vertical="center" wrapText="1"/>
    </xf>
    <xf numFmtId="3" fontId="23" fillId="0" borderId="8" xfId="0" applyNumberFormat="1" applyFont="1" applyBorder="1" applyAlignment="1">
      <alignment horizontal="center" vertical="center" wrapText="1"/>
    </xf>
    <xf numFmtId="0" fontId="24" fillId="14" borderId="2" xfId="0" applyFont="1" applyFill="1" applyBorder="1" applyAlignment="1">
      <alignment horizontal="center" vertical="top" wrapText="1"/>
    </xf>
    <xf numFmtId="0" fontId="24" fillId="14" borderId="7" xfId="0" applyFont="1" applyFill="1" applyBorder="1" applyAlignment="1">
      <alignment horizontal="center" vertical="top" wrapText="1"/>
    </xf>
    <xf numFmtId="0" fontId="24" fillId="14" borderId="19" xfId="0" applyFont="1" applyFill="1" applyBorder="1" applyAlignment="1">
      <alignment horizontal="center" vertical="top" wrapText="1"/>
    </xf>
    <xf numFmtId="0" fontId="24" fillId="14" borderId="29" xfId="0" applyFont="1" applyFill="1" applyBorder="1" applyAlignment="1">
      <alignment horizontal="center" vertical="top" wrapText="1"/>
    </xf>
    <xf numFmtId="0" fontId="25" fillId="14" borderId="7" xfId="0" applyFont="1" applyFill="1" applyBorder="1" applyAlignment="1">
      <alignment horizontal="left" vertical="top" wrapText="1"/>
    </xf>
    <xf numFmtId="0" fontId="25" fillId="14" borderId="33" xfId="0" applyFont="1" applyFill="1" applyBorder="1" applyAlignment="1">
      <alignment horizontal="left" vertical="top" wrapText="1"/>
    </xf>
    <xf numFmtId="0" fontId="24" fillId="14" borderId="50" xfId="0" applyFont="1" applyFill="1" applyBorder="1" applyAlignment="1">
      <alignment horizontal="center" vertical="top" wrapText="1"/>
    </xf>
    <xf numFmtId="0" fontId="24" fillId="14" borderId="37" xfId="0" applyFont="1" applyFill="1" applyBorder="1" applyAlignment="1">
      <alignment horizontal="center" vertical="top" wrapText="1"/>
    </xf>
    <xf numFmtId="0" fontId="24" fillId="14" borderId="51" xfId="0" applyFont="1" applyFill="1" applyBorder="1" applyAlignment="1">
      <alignment horizontal="center" vertical="top" wrapText="1"/>
    </xf>
    <xf numFmtId="0" fontId="25" fillId="0" borderId="2" xfId="0" applyFont="1" applyFill="1" applyBorder="1" applyAlignment="1">
      <alignment horizontal="left" vertical="top" wrapText="1"/>
    </xf>
    <xf numFmtId="0" fontId="25" fillId="0" borderId="7" xfId="0" applyFont="1" applyFill="1" applyBorder="1" applyAlignment="1">
      <alignment horizontal="left" vertical="top" wrapText="1"/>
    </xf>
    <xf numFmtId="0" fontId="23" fillId="0" borderId="2" xfId="0" applyNumberFormat="1" applyFont="1" applyBorder="1" applyAlignment="1">
      <alignment horizontal="left" vertical="top" wrapText="1"/>
    </xf>
    <xf numFmtId="0" fontId="23" fillId="0" borderId="7" xfId="0" applyNumberFormat="1" applyFont="1" applyBorder="1" applyAlignment="1">
      <alignment horizontal="left" vertical="top" wrapText="1"/>
    </xf>
    <xf numFmtId="0" fontId="20" fillId="0" borderId="35" xfId="0" applyFont="1" applyFill="1" applyBorder="1" applyAlignment="1">
      <alignment horizontal="center"/>
    </xf>
    <xf numFmtId="0" fontId="20" fillId="0" borderId="24" xfId="0" applyFont="1" applyFill="1" applyBorder="1" applyAlignment="1">
      <alignment horizontal="center"/>
    </xf>
    <xf numFmtId="0" fontId="20" fillId="0" borderId="25" xfId="0" applyFont="1" applyFill="1" applyBorder="1" applyAlignment="1">
      <alignment horizontal="center"/>
    </xf>
    <xf numFmtId="49" fontId="16" fillId="7" borderId="20" xfId="0" applyNumberFormat="1" applyFont="1" applyFill="1" applyBorder="1" applyAlignment="1">
      <alignment horizontal="right" vertical="center"/>
    </xf>
    <xf numFmtId="49" fontId="16" fillId="7" borderId="21" xfId="0" applyNumberFormat="1" applyFont="1" applyFill="1" applyBorder="1" applyAlignment="1">
      <alignment horizontal="right" vertical="center"/>
    </xf>
    <xf numFmtId="0" fontId="20" fillId="0" borderId="1" xfId="0" applyFont="1" applyFill="1" applyBorder="1" applyAlignment="1">
      <alignment horizontal="center"/>
    </xf>
    <xf numFmtId="0" fontId="20" fillId="0" borderId="6" xfId="0" applyFont="1" applyFill="1" applyBorder="1" applyAlignment="1">
      <alignment horizontal="center"/>
    </xf>
    <xf numFmtId="0" fontId="20" fillId="0" borderId="23" xfId="0" applyFont="1" applyFill="1" applyBorder="1" applyAlignment="1">
      <alignment horizontal="center"/>
    </xf>
    <xf numFmtId="0" fontId="20" fillId="0"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27" xfId="0" applyNumberFormat="1" applyFont="1" applyFill="1" applyBorder="1" applyAlignment="1">
      <alignment horizontal="center" vertical="center"/>
    </xf>
    <xf numFmtId="49" fontId="19" fillId="0" borderId="28" xfId="0" applyNumberFormat="1" applyFont="1" applyFill="1" applyBorder="1" applyAlignment="1">
      <alignment horizontal="center" vertical="center"/>
    </xf>
    <xf numFmtId="49" fontId="19" fillId="0" borderId="24" xfId="0" applyNumberFormat="1" applyFont="1" applyFill="1" applyBorder="1" applyAlignment="1">
      <alignment horizontal="center" vertical="center"/>
    </xf>
    <xf numFmtId="49" fontId="19" fillId="0" borderId="34" xfId="0" applyNumberFormat="1" applyFont="1" applyFill="1" applyBorder="1" applyAlignment="1">
      <alignment horizontal="center" vertical="center"/>
    </xf>
    <xf numFmtId="49" fontId="19" fillId="0" borderId="35" xfId="0" applyNumberFormat="1" applyFont="1" applyFill="1" applyBorder="1" applyAlignment="1">
      <alignment horizontal="center" vertical="center"/>
    </xf>
    <xf numFmtId="0" fontId="20" fillId="0" borderId="3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34" xfId="0" applyFont="1" applyFill="1" applyBorder="1" applyAlignment="1">
      <alignment horizontal="center" vertical="center" wrapText="1"/>
    </xf>
    <xf numFmtId="49" fontId="18" fillId="5" borderId="26" xfId="0" applyNumberFormat="1" applyFont="1" applyFill="1" applyBorder="1" applyAlignment="1">
      <alignment horizontal="center" vertical="center" wrapText="1"/>
    </xf>
    <xf numFmtId="49" fontId="18" fillId="5" borderId="14" xfId="0" applyNumberFormat="1"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wrapText="1"/>
    </xf>
    <xf numFmtId="49" fontId="21" fillId="3" borderId="10" xfId="0" applyNumberFormat="1"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7" fillId="13" borderId="40" xfId="0" applyFont="1" applyFill="1" applyBorder="1" applyAlignment="1">
      <alignment horizontal="right" vertical="center" wrapText="1"/>
    </xf>
    <xf numFmtId="0" fontId="17" fillId="13" borderId="41" xfId="0" applyFont="1" applyFill="1" applyBorder="1" applyAlignment="1">
      <alignment horizontal="right" vertical="center" wrapText="1"/>
    </xf>
    <xf numFmtId="49" fontId="23" fillId="0" borderId="33" xfId="0" applyNumberFormat="1" applyFont="1" applyBorder="1" applyAlignment="1">
      <alignment horizontal="center" vertical="top" wrapText="1"/>
    </xf>
    <xf numFmtId="0" fontId="17" fillId="13" borderId="21" xfId="0" applyFont="1" applyFill="1" applyBorder="1" applyAlignment="1">
      <alignment horizontal="right" vertical="center" wrapText="1"/>
    </xf>
    <xf numFmtId="0" fontId="17" fillId="13" borderId="42" xfId="0" applyFont="1" applyFill="1" applyBorder="1" applyAlignment="1">
      <alignment horizontal="right" vertical="center" wrapText="1"/>
    </xf>
    <xf numFmtId="0" fontId="17" fillId="13" borderId="11" xfId="0" applyFont="1" applyFill="1" applyBorder="1" applyAlignment="1">
      <alignment horizontal="right" vertical="center" wrapText="1"/>
    </xf>
    <xf numFmtId="0" fontId="17" fillId="13" borderId="12" xfId="0" applyFont="1" applyFill="1" applyBorder="1" applyAlignment="1">
      <alignment horizontal="right" vertical="center" wrapText="1"/>
    </xf>
    <xf numFmtId="0" fontId="25" fillId="15" borderId="33" xfId="0" applyFont="1" applyFill="1" applyBorder="1" applyAlignment="1">
      <alignment horizontal="left" vertical="top" wrapText="1"/>
    </xf>
    <xf numFmtId="0" fontId="23" fillId="0" borderId="33" xfId="0" applyNumberFormat="1" applyFont="1" applyBorder="1" applyAlignment="1">
      <alignment horizontal="left" vertical="top" wrapText="1"/>
    </xf>
    <xf numFmtId="9" fontId="23" fillId="0" borderId="7" xfId="0" applyNumberFormat="1" applyFont="1" applyBorder="1" applyAlignment="1">
      <alignment horizontal="center" vertical="top" wrapText="1"/>
    </xf>
    <xf numFmtId="9" fontId="23" fillId="0" borderId="8" xfId="0" applyNumberFormat="1" applyFont="1" applyBorder="1" applyAlignment="1">
      <alignment horizontal="center" vertical="top" wrapText="1"/>
    </xf>
    <xf numFmtId="9" fontId="23" fillId="0" borderId="7"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9" fontId="23" fillId="0" borderId="33" xfId="0" applyNumberFormat="1" applyFont="1" applyBorder="1" applyAlignment="1">
      <alignment horizontal="center" vertical="top" wrapText="1"/>
    </xf>
    <xf numFmtId="0" fontId="21" fillId="8" borderId="2" xfId="0" applyFont="1" applyFill="1" applyBorder="1" applyAlignment="1">
      <alignment horizontal="center" vertical="center" wrapText="1"/>
    </xf>
    <xf numFmtId="49" fontId="21" fillId="3" borderId="12" xfId="0" applyNumberFormat="1" applyFont="1" applyFill="1" applyBorder="1" applyAlignment="1">
      <alignment horizontal="center" vertical="center" wrapText="1"/>
    </xf>
    <xf numFmtId="49" fontId="21" fillId="3" borderId="5" xfId="0" applyNumberFormat="1"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6" xfId="0" applyFont="1" applyFill="1" applyBorder="1" applyAlignment="1">
      <alignment horizontal="center" vertical="center" wrapText="1"/>
    </xf>
    <xf numFmtId="49" fontId="21" fillId="12" borderId="2" xfId="0" applyNumberFormat="1" applyFont="1" applyFill="1" applyBorder="1" applyAlignment="1">
      <alignment horizontal="center" vertical="center" wrapText="1"/>
    </xf>
    <xf numFmtId="49" fontId="21" fillId="12" borderId="7" xfId="0" applyNumberFormat="1"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3" xfId="0" applyFont="1" applyFill="1" applyBorder="1" applyAlignment="1">
      <alignment horizontal="center" vertical="center" wrapText="1"/>
    </xf>
    <xf numFmtId="49" fontId="21" fillId="8" borderId="7" xfId="0" applyNumberFormat="1" applyFont="1" applyFill="1" applyBorder="1" applyAlignment="1">
      <alignment horizontal="center" vertical="center" wrapText="1"/>
    </xf>
    <xf numFmtId="49" fontId="21" fillId="8" borderId="8" xfId="0" applyNumberFormat="1" applyFont="1" applyFill="1" applyBorder="1" applyAlignment="1">
      <alignment horizontal="center" vertical="center" wrapText="1"/>
    </xf>
    <xf numFmtId="0" fontId="17" fillId="2" borderId="21" xfId="0" applyFont="1" applyFill="1" applyBorder="1" applyAlignment="1">
      <alignment horizontal="center"/>
    </xf>
    <xf numFmtId="0" fontId="17" fillId="2" borderId="22" xfId="0" applyFont="1" applyFill="1" applyBorder="1" applyAlignment="1">
      <alignment horizontal="center"/>
    </xf>
    <xf numFmtId="0" fontId="16" fillId="7" borderId="20" xfId="0" applyFont="1" applyFill="1" applyBorder="1" applyAlignment="1">
      <alignment horizontal="center" vertical="center"/>
    </xf>
    <xf numFmtId="0" fontId="16" fillId="7" borderId="2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49" fontId="21" fillId="6" borderId="32" xfId="0" applyNumberFormat="1" applyFont="1" applyFill="1" applyBorder="1" applyAlignment="1">
      <alignment horizontal="center" vertical="center" wrapText="1"/>
    </xf>
    <xf numFmtId="49" fontId="21" fillId="6" borderId="36" xfId="0" applyNumberFormat="1" applyFont="1" applyFill="1" applyBorder="1" applyAlignment="1">
      <alignment horizontal="center" vertical="center" wrapText="1"/>
    </xf>
    <xf numFmtId="49" fontId="21" fillId="3" borderId="30" xfId="0" applyNumberFormat="1" applyFont="1" applyFill="1" applyBorder="1" applyAlignment="1">
      <alignment horizontal="center" vertical="center" wrapText="1"/>
    </xf>
    <xf numFmtId="49" fontId="21" fillId="3" borderId="31" xfId="0" applyNumberFormat="1"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49" fontId="21" fillId="3" borderId="4" xfId="0" applyNumberFormat="1" applyFont="1" applyFill="1" applyBorder="1" applyAlignment="1">
      <alignment horizontal="center" vertical="center" wrapText="1"/>
    </xf>
    <xf numFmtId="0" fontId="21" fillId="8" borderId="18" xfId="0" applyFont="1" applyFill="1" applyBorder="1" applyAlignment="1">
      <alignment horizontal="center" vertical="center" wrapText="1"/>
    </xf>
    <xf numFmtId="49" fontId="23" fillId="0" borderId="2" xfId="0" applyNumberFormat="1" applyFont="1" applyBorder="1" applyAlignment="1">
      <alignment horizontal="center" vertical="top" wrapText="1"/>
    </xf>
    <xf numFmtId="49" fontId="23" fillId="0" borderId="7" xfId="0" applyNumberFormat="1" applyFont="1" applyBorder="1" applyAlignment="1">
      <alignment horizontal="center" vertical="top" wrapText="1"/>
    </xf>
    <xf numFmtId="164" fontId="23" fillId="0" borderId="7" xfId="1" applyNumberFormat="1" applyFont="1" applyBorder="1" applyAlignment="1">
      <alignment horizontal="center" vertical="center"/>
    </xf>
    <xf numFmtId="164" fontId="23" fillId="0" borderId="8" xfId="1" applyNumberFormat="1"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10" fontId="23" fillId="0" borderId="7" xfId="0" applyNumberFormat="1" applyFont="1" applyBorder="1" applyAlignment="1">
      <alignment horizontal="center" vertical="center"/>
    </xf>
    <xf numFmtId="10" fontId="23" fillId="0" borderId="8" xfId="0" applyNumberFormat="1" applyFont="1" applyBorder="1" applyAlignment="1">
      <alignment horizontal="center" vertical="center"/>
    </xf>
    <xf numFmtId="9" fontId="23" fillId="0" borderId="7" xfId="0" applyNumberFormat="1" applyFont="1" applyBorder="1" applyAlignment="1">
      <alignment horizontal="center" vertical="center"/>
    </xf>
    <xf numFmtId="9" fontId="23" fillId="0" borderId="8" xfId="0" applyNumberFormat="1" applyFont="1" applyBorder="1" applyAlignment="1">
      <alignment horizontal="center" vertical="center"/>
    </xf>
    <xf numFmtId="49" fontId="25" fillId="14" borderId="7" xfId="0" applyNumberFormat="1" applyFont="1" applyFill="1" applyBorder="1" applyAlignment="1">
      <alignment horizontal="left" vertical="center" wrapText="1"/>
    </xf>
    <xf numFmtId="0" fontId="25" fillId="14" borderId="33" xfId="0" applyFont="1" applyFill="1" applyBorder="1" applyAlignment="1">
      <alignment horizontal="left" vertical="center" wrapText="1"/>
    </xf>
    <xf numFmtId="14" fontId="4" fillId="2" borderId="21" xfId="0" applyNumberFormat="1" applyFont="1" applyFill="1" applyBorder="1" applyAlignment="1">
      <alignment horizontal="center" vertical="center"/>
    </xf>
    <xf numFmtId="0" fontId="54" fillId="28" borderId="20" xfId="0" applyFont="1" applyFill="1" applyBorder="1" applyAlignment="1">
      <alignment horizontal="center" vertical="center" wrapText="1"/>
    </xf>
    <xf numFmtId="0" fontId="54" fillId="28" borderId="22" xfId="0" applyFont="1" applyFill="1" applyBorder="1" applyAlignment="1">
      <alignment horizontal="center" vertical="center" wrapText="1"/>
    </xf>
    <xf numFmtId="0" fontId="54" fillId="28" borderId="58" xfId="0" applyFont="1" applyFill="1" applyBorder="1" applyAlignment="1">
      <alignment horizontal="center" vertical="center" wrapText="1"/>
    </xf>
    <xf numFmtId="0" fontId="54" fillId="28" borderId="59" xfId="0" applyFont="1" applyFill="1" applyBorder="1" applyAlignment="1">
      <alignment horizontal="center" vertical="center" wrapText="1"/>
    </xf>
    <xf numFmtId="0" fontId="45" fillId="0" borderId="58" xfId="0" applyFont="1" applyBorder="1" applyAlignment="1">
      <alignment horizontal="left" wrapText="1"/>
    </xf>
    <xf numFmtId="0" fontId="46" fillId="0" borderId="61" xfId="0" applyFont="1" applyBorder="1" applyAlignment="1">
      <alignment horizontal="left" wrapText="1"/>
    </xf>
    <xf numFmtId="0" fontId="46" fillId="0" borderId="59" xfId="0" applyFont="1" applyBorder="1" applyAlignment="1">
      <alignment horizontal="left" wrapText="1"/>
    </xf>
    <xf numFmtId="0" fontId="45" fillId="0" borderId="58" xfId="0" applyFont="1" applyBorder="1" applyAlignment="1">
      <alignment horizontal="center" vertical="center" wrapText="1"/>
    </xf>
    <xf numFmtId="0" fontId="45" fillId="0" borderId="61" xfId="0" applyFont="1" applyBorder="1" applyAlignment="1">
      <alignment horizontal="center" vertical="center" wrapText="1"/>
    </xf>
    <xf numFmtId="0" fontId="45" fillId="0" borderId="59" xfId="0" applyFont="1" applyBorder="1" applyAlignment="1">
      <alignment horizontal="center" vertical="center" wrapText="1"/>
    </xf>
    <xf numFmtId="0" fontId="47" fillId="0" borderId="58" xfId="0" applyFont="1" applyBorder="1" applyAlignment="1">
      <alignment horizontal="left" vertical="center" wrapText="1"/>
    </xf>
    <xf numFmtId="0" fontId="47" fillId="0" borderId="59" xfId="0" applyFont="1" applyBorder="1" applyAlignment="1">
      <alignment horizontal="left" vertical="center" wrapText="1"/>
    </xf>
    <xf numFmtId="0" fontId="53" fillId="28" borderId="58" xfId="0" applyFont="1" applyFill="1" applyBorder="1" applyAlignment="1">
      <alignment horizontal="center" vertical="center" wrapText="1"/>
    </xf>
    <xf numFmtId="0" fontId="53" fillId="28" borderId="61" xfId="0" applyFont="1" applyFill="1" applyBorder="1" applyAlignment="1">
      <alignment horizontal="center" vertical="center" wrapText="1"/>
    </xf>
    <xf numFmtId="0" fontId="53" fillId="28" borderId="59" xfId="0" applyFont="1" applyFill="1" applyBorder="1" applyAlignment="1">
      <alignment horizontal="center" vertical="center" wrapText="1"/>
    </xf>
    <xf numFmtId="0" fontId="53" fillId="28" borderId="20" xfId="0" applyFont="1" applyFill="1" applyBorder="1" applyAlignment="1">
      <alignment horizontal="center" vertical="center" wrapText="1"/>
    </xf>
    <xf numFmtId="0" fontId="53" fillId="28" borderId="21" xfId="0" applyFont="1" applyFill="1" applyBorder="1" applyAlignment="1">
      <alignment horizontal="center" vertical="center" wrapText="1"/>
    </xf>
    <xf numFmtId="0" fontId="53" fillId="28" borderId="22" xfId="0" applyFont="1" applyFill="1" applyBorder="1" applyAlignment="1">
      <alignment horizontal="center" vertical="center" wrapText="1"/>
    </xf>
    <xf numFmtId="0" fontId="55" fillId="28" borderId="58" xfId="0" applyFont="1" applyFill="1" applyBorder="1" applyAlignment="1">
      <alignment horizontal="center" vertical="center" wrapText="1"/>
    </xf>
    <xf numFmtId="0" fontId="55" fillId="28" borderId="59" xfId="0" applyFont="1" applyFill="1" applyBorder="1" applyAlignment="1">
      <alignment horizontal="center" vertical="center" wrapText="1"/>
    </xf>
    <xf numFmtId="0" fontId="54" fillId="28" borderId="61" xfId="0" applyFont="1" applyFill="1" applyBorder="1" applyAlignment="1">
      <alignment horizontal="center" vertical="center" wrapText="1"/>
    </xf>
    <xf numFmtId="0" fontId="54" fillId="28" borderId="21" xfId="0" applyFont="1" applyFill="1" applyBorder="1" applyAlignment="1">
      <alignment horizontal="center" vertical="center" wrapText="1"/>
    </xf>
    <xf numFmtId="0" fontId="54" fillId="28" borderId="20" xfId="0" applyFont="1" applyFill="1" applyBorder="1" applyAlignment="1">
      <alignment horizontal="center" wrapText="1"/>
    </xf>
    <xf numFmtId="0" fontId="54" fillId="28" borderId="21" xfId="0" applyFont="1" applyFill="1" applyBorder="1" applyAlignment="1">
      <alignment horizontal="center" wrapText="1"/>
    </xf>
    <xf numFmtId="0" fontId="54" fillId="28" borderId="22" xfId="0" applyFont="1" applyFill="1" applyBorder="1" applyAlignment="1">
      <alignment horizontal="center" wrapText="1"/>
    </xf>
    <xf numFmtId="0" fontId="0" fillId="14" borderId="58" xfId="0" applyFont="1" applyFill="1" applyBorder="1" applyAlignment="1">
      <alignment horizontal="center" vertical="center" wrapText="1"/>
    </xf>
    <xf numFmtId="0" fontId="0" fillId="14" borderId="61" xfId="0" applyFont="1" applyFill="1" applyBorder="1" applyAlignment="1">
      <alignment horizontal="center" vertical="center" wrapText="1"/>
    </xf>
    <xf numFmtId="9" fontId="47" fillId="15" borderId="58" xfId="1" applyFont="1" applyFill="1" applyBorder="1" applyAlignment="1">
      <alignment horizontal="center" vertical="center"/>
    </xf>
    <xf numFmtId="9" fontId="47" fillId="15" borderId="61" xfId="1" applyFont="1" applyFill="1" applyBorder="1" applyAlignment="1">
      <alignment horizontal="center" vertical="center"/>
    </xf>
    <xf numFmtId="0" fontId="47" fillId="0" borderId="58" xfId="0" applyFont="1" applyBorder="1" applyAlignment="1">
      <alignment horizontal="center" vertical="center"/>
    </xf>
    <xf numFmtId="0" fontId="47" fillId="0" borderId="61" xfId="0" applyFont="1" applyBorder="1" applyAlignment="1">
      <alignment horizontal="center" vertical="center"/>
    </xf>
    <xf numFmtId="0" fontId="47" fillId="15" borderId="58" xfId="0" applyFont="1" applyFill="1" applyBorder="1" applyAlignment="1">
      <alignment horizontal="center" vertical="center"/>
    </xf>
    <xf numFmtId="0" fontId="47" fillId="15" borderId="61" xfId="0" applyFont="1" applyFill="1" applyBorder="1" applyAlignment="1">
      <alignment horizontal="center" vertical="center"/>
    </xf>
    <xf numFmtId="0" fontId="47" fillId="0" borderId="58" xfId="0" applyFont="1" applyBorder="1" applyAlignment="1">
      <alignment horizontal="center" vertical="top"/>
    </xf>
    <xf numFmtId="0" fontId="47" fillId="0" borderId="61" xfId="0" applyFont="1" applyBorder="1" applyAlignment="1">
      <alignment horizontal="center" vertical="top"/>
    </xf>
    <xf numFmtId="0" fontId="47" fillId="0" borderId="59" xfId="0" applyFont="1" applyBorder="1" applyAlignment="1">
      <alignment horizontal="center" vertical="top"/>
    </xf>
    <xf numFmtId="0" fontId="47" fillId="0" borderId="58" xfId="0" applyFont="1" applyBorder="1" applyAlignment="1">
      <alignment horizontal="center" vertical="top" wrapText="1"/>
    </xf>
    <xf numFmtId="0" fontId="47" fillId="0" borderId="61" xfId="0" applyFont="1" applyBorder="1" applyAlignment="1">
      <alignment horizontal="center" vertical="top" wrapText="1"/>
    </xf>
    <xf numFmtId="0" fontId="47" fillId="0" borderId="61" xfId="0" applyFont="1" applyBorder="1" applyAlignment="1">
      <alignment horizontal="left" vertical="center" wrapText="1"/>
    </xf>
    <xf numFmtId="164" fontId="47" fillId="15" borderId="58" xfId="0" applyNumberFormat="1" applyFont="1" applyFill="1" applyBorder="1" applyAlignment="1">
      <alignment horizontal="center" vertical="top"/>
    </xf>
    <xf numFmtId="164" fontId="47" fillId="15" borderId="61" xfId="0" applyNumberFormat="1" applyFont="1" applyFill="1" applyBorder="1" applyAlignment="1">
      <alignment horizontal="center" vertical="top"/>
    </xf>
    <xf numFmtId="164" fontId="47" fillId="15" borderId="59" xfId="0" applyNumberFormat="1" applyFont="1" applyFill="1" applyBorder="1" applyAlignment="1">
      <alignment horizontal="center" vertical="top"/>
    </xf>
    <xf numFmtId="0" fontId="47" fillId="0" borderId="58" xfId="0" applyFont="1" applyBorder="1" applyAlignment="1">
      <alignment horizontal="center" vertical="center" wrapText="1"/>
    </xf>
    <xf numFmtId="0" fontId="47" fillId="0" borderId="61" xfId="0" applyFont="1" applyBorder="1" applyAlignment="1">
      <alignment horizontal="center" vertical="center" wrapText="1"/>
    </xf>
    <xf numFmtId="164" fontId="47" fillId="15" borderId="58" xfId="0" applyNumberFormat="1" applyFont="1" applyFill="1" applyBorder="1" applyAlignment="1">
      <alignment horizontal="center" vertical="center"/>
    </xf>
    <xf numFmtId="164" fontId="47" fillId="15" borderId="61" xfId="0" applyNumberFormat="1" applyFont="1" applyFill="1" applyBorder="1" applyAlignment="1">
      <alignment horizontal="center" vertical="center"/>
    </xf>
    <xf numFmtId="0" fontId="47" fillId="0" borderId="58" xfId="0" applyFont="1" applyBorder="1" applyAlignment="1">
      <alignment horizontal="center"/>
    </xf>
    <xf numFmtId="0" fontId="47" fillId="0" borderId="61" xfId="0" applyFont="1" applyBorder="1" applyAlignment="1">
      <alignment horizontal="center"/>
    </xf>
    <xf numFmtId="0" fontId="39" fillId="28" borderId="2" xfId="0" applyFont="1" applyFill="1" applyBorder="1" applyAlignment="1">
      <alignment horizontal="center" vertical="center" wrapText="1"/>
    </xf>
    <xf numFmtId="0" fontId="38" fillId="29" borderId="0" xfId="0" applyFont="1" applyFill="1" applyAlignment="1">
      <alignment horizontal="center" vertical="center"/>
    </xf>
    <xf numFmtId="0" fontId="54" fillId="28"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8" xfId="0" applyFont="1" applyBorder="1" applyAlignment="1">
      <alignment horizontal="center" vertical="center" wrapText="1"/>
    </xf>
    <xf numFmtId="0" fontId="47" fillId="14" borderId="7" xfId="0" applyFont="1" applyFill="1" applyBorder="1" applyAlignment="1">
      <alignment horizontal="center" vertical="center" wrapText="1"/>
    </xf>
    <xf numFmtId="0" fontId="47" fillId="14" borderId="8" xfId="0" applyFont="1" applyFill="1" applyBorder="1" applyAlignment="1">
      <alignment horizontal="center" vertical="center" wrapText="1"/>
    </xf>
    <xf numFmtId="0" fontId="45" fillId="14" borderId="7" xfId="0" applyFont="1" applyFill="1" applyBorder="1" applyAlignment="1">
      <alignment horizontal="center" vertical="center" wrapText="1"/>
    </xf>
    <xf numFmtId="0" fontId="45" fillId="14" borderId="33" xfId="0" applyFont="1" applyFill="1" applyBorder="1" applyAlignment="1">
      <alignment horizontal="center" vertical="center" wrapText="1"/>
    </xf>
    <xf numFmtId="0" fontId="45" fillId="14" borderId="8" xfId="0" applyFont="1" applyFill="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33" xfId="0" applyFont="1" applyBorder="1" applyAlignment="1">
      <alignment horizontal="center" vertical="center" wrapText="1"/>
    </xf>
    <xf numFmtId="10" fontId="47" fillId="0" borderId="58" xfId="0" applyNumberFormat="1" applyFont="1" applyBorder="1" applyAlignment="1">
      <alignment horizontal="center" vertical="center" wrapText="1"/>
    </xf>
    <xf numFmtId="0" fontId="47" fillId="0" borderId="59" xfId="0" applyFont="1" applyBorder="1" applyAlignment="1">
      <alignment horizontal="center" vertical="center" wrapText="1"/>
    </xf>
    <xf numFmtId="0" fontId="41" fillId="0" borderId="58" xfId="0" applyFont="1" applyBorder="1" applyAlignment="1">
      <alignment horizontal="center" wrapText="1"/>
    </xf>
    <xf numFmtId="0" fontId="41" fillId="0" borderId="61" xfId="0" applyFont="1" applyBorder="1" applyAlignment="1">
      <alignment horizontal="center" wrapText="1"/>
    </xf>
    <xf numFmtId="0" fontId="41" fillId="0" borderId="59" xfId="0" applyFont="1" applyBorder="1" applyAlignment="1">
      <alignment horizontal="center" wrapText="1"/>
    </xf>
    <xf numFmtId="0" fontId="45" fillId="0" borderId="58" xfId="0" applyFont="1" applyBorder="1" applyAlignment="1">
      <alignment horizontal="center" vertical="center" textRotation="60" wrapText="1"/>
    </xf>
    <xf numFmtId="0" fontId="45" fillId="0" borderId="61" xfId="0" applyFont="1" applyBorder="1" applyAlignment="1">
      <alignment horizontal="center" vertical="center" textRotation="60" wrapText="1"/>
    </xf>
    <xf numFmtId="0" fontId="45" fillId="0" borderId="59" xfId="0" applyFont="1" applyBorder="1" applyAlignment="1">
      <alignment horizontal="center" vertical="center" textRotation="60" wrapText="1"/>
    </xf>
    <xf numFmtId="0" fontId="54" fillId="28" borderId="64" xfId="0" applyFont="1" applyFill="1" applyBorder="1" applyAlignment="1">
      <alignment horizontal="center" vertical="center" wrapText="1"/>
    </xf>
    <xf numFmtId="0" fontId="54" fillId="28" borderId="60"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21</xdr:col>
      <xdr:colOff>353785</xdr:colOff>
      <xdr:row>0</xdr:row>
      <xdr:rowOff>124938</xdr:rowOff>
    </xdr:from>
    <xdr:to>
      <xdr:col>23</xdr:col>
      <xdr:colOff>1166100</xdr:colOff>
      <xdr:row>0</xdr:row>
      <xdr:rowOff>1183822</xdr:rowOff>
    </xdr:to>
    <xdr:pic>
      <xdr:nvPicPr>
        <xdr:cNvPr id="3"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19821" y="124938"/>
          <a:ext cx="3329636"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27214</xdr:colOff>
      <xdr:row>0</xdr:row>
      <xdr:rowOff>122464</xdr:rowOff>
    </xdr:from>
    <xdr:to>
      <xdr:col>5</xdr:col>
      <xdr:colOff>190500</xdr:colOff>
      <xdr:row>0</xdr:row>
      <xdr:rowOff>1172540</xdr:rowOff>
    </xdr:to>
    <xdr:pic>
      <xdr:nvPicPr>
        <xdr:cNvPr id="4"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107" y="122464"/>
          <a:ext cx="1265464"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9910" y="124938"/>
          <a:ext cx="3203090"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14" y="122464"/>
          <a:ext cx="138248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2760" y="124938"/>
          <a:ext cx="3669815"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664" y="122464"/>
          <a:ext cx="124913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9910" y="124938"/>
          <a:ext cx="3203090"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14" y="122464"/>
          <a:ext cx="138248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10</xdr:row>
      <xdr:rowOff>9525</xdr:rowOff>
    </xdr:from>
    <xdr:to>
      <xdr:col>9</xdr:col>
      <xdr:colOff>419100</xdr:colOff>
      <xdr:row>76</xdr:row>
      <xdr:rowOff>171450</xdr:rowOff>
    </xdr:to>
    <xdr:sp macro="" textlink="">
      <xdr:nvSpPr>
        <xdr:cNvPr id="2" name="Cerrar llave 1"/>
        <xdr:cNvSpPr/>
      </xdr:nvSpPr>
      <xdr:spPr>
        <a:xfrm>
          <a:off x="8058150" y="2038350"/>
          <a:ext cx="314325" cy="3581400"/>
        </a:xfrm>
        <a:prstGeom prst="rightBrace">
          <a:avLst/>
        </a:prstGeom>
        <a:ln w="38100"/>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10</xdr:col>
      <xdr:colOff>38100</xdr:colOff>
      <xdr:row>67</xdr:row>
      <xdr:rowOff>0</xdr:rowOff>
    </xdr:from>
    <xdr:to>
      <xdr:col>13</xdr:col>
      <xdr:colOff>133350</xdr:colOff>
      <xdr:row>76</xdr:row>
      <xdr:rowOff>0</xdr:rowOff>
    </xdr:to>
    <xdr:sp macro="" textlink="">
      <xdr:nvSpPr>
        <xdr:cNvPr id="3" name="CuadroTexto 2"/>
        <xdr:cNvSpPr txBox="1"/>
      </xdr:nvSpPr>
      <xdr:spPr>
        <a:xfrm>
          <a:off x="8753475" y="3038474"/>
          <a:ext cx="2381250" cy="2162175"/>
        </a:xfrm>
        <a:prstGeom prst="rect">
          <a:avLst/>
        </a:prstGeom>
        <a:solidFill>
          <a:schemeClr val="lt1"/>
        </a:solidFill>
        <a:ln w="571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b="1"/>
            <a:t>Tablas auxiliares para llenar la Tabla 4.</a:t>
          </a:r>
        </a:p>
        <a:p>
          <a:pPr algn="ctr"/>
          <a:r>
            <a:rPr lang="es-ES" sz="1800" b="1"/>
            <a:t>Se</a:t>
          </a:r>
          <a:r>
            <a:rPr lang="es-ES" sz="1800" b="1" baseline="0"/>
            <a:t> deben llenar obligatoriamente para realizar el informe y adjuntarlo como anexo.</a:t>
          </a:r>
        </a:p>
        <a:p>
          <a:endParaRPr lang="es-ES" sz="1800" b="1"/>
        </a:p>
      </xdr:txBody>
    </xdr:sp>
    <xdr:clientData/>
  </xdr:twoCellAnchor>
  <xdr:twoCellAnchor>
    <xdr:from>
      <xdr:col>2</xdr:col>
      <xdr:colOff>1381125</xdr:colOff>
      <xdr:row>14</xdr:row>
      <xdr:rowOff>0</xdr:rowOff>
    </xdr:from>
    <xdr:to>
      <xdr:col>2</xdr:col>
      <xdr:colOff>1819275</xdr:colOff>
      <xdr:row>14</xdr:row>
      <xdr:rowOff>0</xdr:rowOff>
    </xdr:to>
    <xdr:pic>
      <xdr:nvPicPr>
        <xdr:cNvPr id="4" name="Picture 3" descr="pojo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350520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1381125</xdr:colOff>
      <xdr:row>14</xdr:row>
      <xdr:rowOff>0</xdr:rowOff>
    </xdr:from>
    <xdr:to>
      <xdr:col>2</xdr:col>
      <xdr:colOff>1819275</xdr:colOff>
      <xdr:row>14</xdr:row>
      <xdr:rowOff>0</xdr:rowOff>
    </xdr:to>
    <xdr:pic>
      <xdr:nvPicPr>
        <xdr:cNvPr id="6" name="Picture 3" descr="pojo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350520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J9" zoomScale="40" zoomScaleNormal="40" zoomScaleSheetLayoutView="40" workbookViewId="0">
      <selection activeCell="Z13" sqref="Z13"/>
    </sheetView>
  </sheetViews>
  <sheetFormatPr baseColWidth="10" defaultRowHeight="15" x14ac:dyDescent="0.25"/>
  <cols>
    <col min="1" max="1" width="2.85546875" style="11" customWidth="1"/>
    <col min="2" max="5" width="5.42578125" customWidth="1"/>
    <col min="6" max="6" width="20" customWidth="1"/>
    <col min="7" max="7" width="19.85546875" customWidth="1"/>
    <col min="8" max="8" width="10.85546875" customWidth="1"/>
    <col min="9" max="9" width="28.140625" customWidth="1"/>
    <col min="10" max="12" width="16.42578125" customWidth="1"/>
    <col min="13" max="14" width="15" customWidth="1"/>
    <col min="15" max="16" width="24.42578125" customWidth="1"/>
    <col min="17" max="17" width="13.42578125" customWidth="1"/>
    <col min="18" max="18" width="24.42578125" customWidth="1"/>
    <col min="19" max="19" width="24" customWidth="1"/>
    <col min="20" max="21" width="19" customWidth="1"/>
    <col min="22" max="22" width="16.42578125" customWidth="1"/>
    <col min="23" max="23" width="21.28515625" customWidth="1"/>
    <col min="24" max="24" width="19.85546875" customWidth="1"/>
    <col min="25" max="16384" width="11.42578125" style="29"/>
  </cols>
  <sheetData>
    <row r="1" spans="2:24" ht="103.5" customHeight="1" x14ac:dyDescent="0.25">
      <c r="B1" s="341" t="s">
        <v>24</v>
      </c>
      <c r="C1" s="341"/>
      <c r="D1" s="341"/>
      <c r="E1" s="341"/>
      <c r="F1" s="341"/>
      <c r="G1" s="341"/>
      <c r="H1" s="341"/>
      <c r="I1" s="341"/>
      <c r="J1" s="341"/>
      <c r="K1" s="341"/>
      <c r="L1" s="341"/>
      <c r="M1" s="341"/>
      <c r="N1" s="341"/>
      <c r="O1" s="341"/>
      <c r="P1" s="341"/>
      <c r="Q1" s="341"/>
      <c r="R1" s="341"/>
      <c r="S1" s="341"/>
      <c r="T1" s="341"/>
      <c r="U1" s="341"/>
      <c r="V1" s="341"/>
      <c r="W1" s="341"/>
      <c r="X1" s="341"/>
    </row>
    <row r="2" spans="2:24" ht="11.25" customHeight="1" x14ac:dyDescent="0.25">
      <c r="B2" s="17"/>
      <c r="C2" s="17"/>
      <c r="D2" s="17"/>
      <c r="E2" s="17"/>
      <c r="F2" s="17"/>
      <c r="G2" s="17"/>
      <c r="H2" s="17"/>
      <c r="I2" s="17"/>
      <c r="J2" s="17"/>
      <c r="K2" s="17"/>
      <c r="L2" s="16"/>
      <c r="M2" s="16"/>
      <c r="N2" s="16"/>
      <c r="O2" s="16"/>
      <c r="P2" s="16"/>
      <c r="Q2" s="16"/>
      <c r="R2" s="16"/>
      <c r="S2" s="16"/>
      <c r="T2" s="16"/>
      <c r="U2" s="16"/>
      <c r="V2" s="16"/>
      <c r="W2" s="16"/>
      <c r="X2" s="16"/>
    </row>
    <row r="3" spans="2:24" ht="15" customHeight="1" thickBot="1" x14ac:dyDescent="0.3">
      <c r="B3" s="2"/>
      <c r="C3" s="2"/>
      <c r="D3" s="2"/>
      <c r="E3" s="2"/>
      <c r="F3" s="2"/>
      <c r="G3" s="2"/>
      <c r="H3" s="2"/>
      <c r="I3" s="1"/>
      <c r="J3" s="1"/>
      <c r="K3" s="1"/>
      <c r="L3" s="1"/>
      <c r="M3" s="1"/>
      <c r="U3" s="1"/>
      <c r="V3" s="1"/>
      <c r="W3" s="1"/>
    </row>
    <row r="4" spans="2:24" ht="25.5" customHeight="1" thickBot="1" x14ac:dyDescent="0.3">
      <c r="B4" s="342" t="s">
        <v>41</v>
      </c>
      <c r="C4" s="343"/>
      <c r="D4" s="343"/>
      <c r="E4" s="343"/>
      <c r="F4" s="343"/>
      <c r="G4" s="344"/>
      <c r="H4" s="344"/>
      <c r="I4" s="344"/>
      <c r="J4" s="344"/>
      <c r="K4" s="344"/>
      <c r="L4" s="344"/>
      <c r="M4" s="344"/>
      <c r="N4" s="344"/>
      <c r="O4" s="344"/>
      <c r="P4" s="345"/>
      <c r="Q4" s="29"/>
      <c r="R4" s="29"/>
      <c r="S4" s="29"/>
      <c r="T4" s="29"/>
      <c r="U4" s="29"/>
      <c r="V4" s="29"/>
      <c r="W4" s="29"/>
      <c r="X4" s="29"/>
    </row>
    <row r="5" spans="2:24" ht="15.75" thickBot="1" x14ac:dyDescent="0.3">
      <c r="B5" s="1"/>
      <c r="C5" s="1"/>
      <c r="D5" s="1"/>
      <c r="E5" s="1"/>
      <c r="F5" s="1"/>
      <c r="G5" s="20"/>
      <c r="H5" s="20"/>
      <c r="I5" s="20"/>
      <c r="J5" s="20"/>
      <c r="K5" s="20"/>
      <c r="L5" s="13"/>
      <c r="M5" s="1"/>
      <c r="Q5" s="29"/>
      <c r="R5" s="29"/>
      <c r="S5" s="29"/>
      <c r="T5" s="3"/>
      <c r="U5" s="3"/>
      <c r="V5" s="3"/>
      <c r="W5" s="3"/>
    </row>
    <row r="6" spans="2:24" ht="25.5" customHeight="1" thickBot="1" x14ac:dyDescent="0.3">
      <c r="B6" s="342" t="s">
        <v>20</v>
      </c>
      <c r="C6" s="343"/>
      <c r="D6" s="343"/>
      <c r="E6" s="343"/>
      <c r="F6" s="343"/>
      <c r="G6" s="344"/>
      <c r="H6" s="344"/>
      <c r="I6" s="344"/>
      <c r="J6" s="344"/>
      <c r="K6" s="344"/>
      <c r="L6" s="344"/>
      <c r="M6" s="344"/>
      <c r="N6" s="344"/>
      <c r="O6" s="344"/>
      <c r="P6" s="345"/>
      <c r="Q6" s="32"/>
      <c r="R6" s="32"/>
      <c r="S6" s="32"/>
      <c r="T6" s="342" t="s">
        <v>0</v>
      </c>
      <c r="U6" s="343"/>
      <c r="V6" s="346" t="s">
        <v>40</v>
      </c>
      <c r="W6" s="346"/>
      <c r="X6" s="347"/>
    </row>
    <row r="7" spans="2:24" x14ac:dyDescent="0.25">
      <c r="B7" s="2"/>
      <c r="C7" s="2"/>
      <c r="D7" s="2"/>
      <c r="E7" s="2"/>
      <c r="F7" s="2"/>
      <c r="G7" s="2"/>
      <c r="H7" s="2"/>
      <c r="I7" s="12"/>
      <c r="J7" s="12"/>
      <c r="K7" s="12"/>
      <c r="L7" s="12"/>
      <c r="M7" s="13"/>
      <c r="N7" s="13"/>
      <c r="O7" s="13"/>
      <c r="P7" s="13"/>
      <c r="Q7" s="33"/>
      <c r="R7" s="33"/>
      <c r="S7" s="33"/>
    </row>
    <row r="8" spans="2:24" ht="15.75" thickBot="1" x14ac:dyDescent="0.3">
      <c r="B8" s="2"/>
      <c r="C8" s="2"/>
      <c r="D8" s="2"/>
      <c r="E8" s="2"/>
      <c r="F8" s="2"/>
      <c r="G8" s="2"/>
      <c r="H8" s="2"/>
    </row>
    <row r="9" spans="2:24" ht="63.75" customHeight="1" x14ac:dyDescent="0.25">
      <c r="B9" s="355" t="s">
        <v>25</v>
      </c>
      <c r="C9" s="356"/>
      <c r="D9" s="356"/>
      <c r="E9" s="356"/>
      <c r="F9" s="351" t="s">
        <v>13</v>
      </c>
      <c r="G9" s="353" t="s">
        <v>19</v>
      </c>
      <c r="H9" s="348" t="s">
        <v>1</v>
      </c>
      <c r="I9" s="349"/>
      <c r="J9" s="349"/>
      <c r="K9" s="349"/>
      <c r="L9" s="349"/>
      <c r="M9" s="349"/>
      <c r="N9" s="349"/>
      <c r="O9" s="349"/>
      <c r="P9" s="350"/>
      <c r="Q9" s="359" t="s">
        <v>30</v>
      </c>
      <c r="R9" s="360"/>
      <c r="S9" s="360"/>
      <c r="T9" s="360"/>
      <c r="U9" s="360"/>
      <c r="V9" s="360"/>
      <c r="W9" s="360"/>
      <c r="X9" s="361"/>
    </row>
    <row r="10" spans="2:24" ht="37.5" customHeight="1" x14ac:dyDescent="0.25">
      <c r="B10" s="357" t="s">
        <v>8</v>
      </c>
      <c r="C10" s="358"/>
      <c r="D10" s="358"/>
      <c r="E10" s="358"/>
      <c r="F10" s="352"/>
      <c r="G10" s="354"/>
      <c r="H10" s="333" t="s">
        <v>32</v>
      </c>
      <c r="I10" s="340" t="s">
        <v>17</v>
      </c>
      <c r="J10" s="334" t="s">
        <v>18</v>
      </c>
      <c r="K10" s="335"/>
      <c r="L10" s="336"/>
      <c r="M10" s="334" t="s">
        <v>28</v>
      </c>
      <c r="N10" s="336"/>
      <c r="O10" s="334" t="s">
        <v>16</v>
      </c>
      <c r="P10" s="336"/>
      <c r="Q10" s="362" t="s">
        <v>31</v>
      </c>
      <c r="R10" s="338" t="s">
        <v>5</v>
      </c>
      <c r="S10" s="338" t="s">
        <v>4</v>
      </c>
      <c r="T10" s="364" t="s">
        <v>29</v>
      </c>
      <c r="U10" s="365"/>
      <c r="V10" s="366"/>
      <c r="W10" s="339" t="s">
        <v>6</v>
      </c>
      <c r="X10" s="337" t="s">
        <v>7</v>
      </c>
    </row>
    <row r="11" spans="2:24" ht="51" customHeight="1" x14ac:dyDescent="0.25">
      <c r="B11" s="25" t="s">
        <v>9</v>
      </c>
      <c r="C11" s="18" t="s">
        <v>10</v>
      </c>
      <c r="D11" s="18" t="s">
        <v>11</v>
      </c>
      <c r="E11" s="18" t="s">
        <v>12</v>
      </c>
      <c r="F11" s="18" t="s">
        <v>34</v>
      </c>
      <c r="G11" s="19" t="s">
        <v>33</v>
      </c>
      <c r="H11" s="333"/>
      <c r="I11" s="340"/>
      <c r="J11" s="21" t="s">
        <v>27</v>
      </c>
      <c r="K11" s="21" t="s">
        <v>26</v>
      </c>
      <c r="L11" s="21" t="s">
        <v>23</v>
      </c>
      <c r="M11" s="21" t="s">
        <v>21</v>
      </c>
      <c r="N11" s="21" t="s">
        <v>22</v>
      </c>
      <c r="O11" s="22" t="s">
        <v>14</v>
      </c>
      <c r="P11" s="22" t="s">
        <v>15</v>
      </c>
      <c r="Q11" s="363"/>
      <c r="R11" s="338"/>
      <c r="S11" s="338"/>
      <c r="T11" s="23" t="s">
        <v>42</v>
      </c>
      <c r="U11" s="24" t="s">
        <v>43</v>
      </c>
      <c r="V11" s="24" t="s">
        <v>15</v>
      </c>
      <c r="W11" s="339"/>
      <c r="X11" s="337"/>
    </row>
    <row r="12" spans="2:24" ht="60" customHeight="1" x14ac:dyDescent="0.25">
      <c r="B12" s="26"/>
      <c r="C12" s="5"/>
      <c r="D12" s="5"/>
      <c r="E12" s="5"/>
      <c r="F12" s="5"/>
      <c r="G12" s="5"/>
      <c r="H12" s="5"/>
      <c r="I12" s="14"/>
      <c r="J12" s="1"/>
      <c r="K12" s="14"/>
      <c r="L12" s="7"/>
      <c r="M12" s="10"/>
      <c r="N12" s="10"/>
      <c r="O12" s="10"/>
      <c r="P12" s="10"/>
      <c r="Q12" s="10"/>
      <c r="R12" s="10"/>
      <c r="S12" s="9"/>
      <c r="T12" s="4"/>
      <c r="U12" s="15"/>
      <c r="V12" s="15"/>
      <c r="W12" s="15"/>
      <c r="X12" s="27"/>
    </row>
    <row r="13" spans="2:24" ht="60" customHeight="1" x14ac:dyDescent="0.25">
      <c r="B13" s="26"/>
      <c r="C13" s="5"/>
      <c r="D13" s="5"/>
      <c r="E13" s="5"/>
      <c r="F13" s="5"/>
      <c r="G13" s="5"/>
      <c r="H13" s="5"/>
      <c r="I13" s="14"/>
      <c r="J13" s="14"/>
      <c r="K13" s="14"/>
      <c r="L13" s="7"/>
      <c r="M13" s="10"/>
      <c r="N13" s="10"/>
      <c r="O13" s="10"/>
      <c r="P13" s="10"/>
      <c r="Q13" s="10"/>
      <c r="R13" s="10"/>
      <c r="S13" s="9"/>
      <c r="T13" s="4"/>
      <c r="U13" s="15"/>
      <c r="V13" s="15"/>
      <c r="W13" s="15"/>
      <c r="X13" s="27"/>
    </row>
    <row r="14" spans="2:24" ht="60" customHeight="1" x14ac:dyDescent="0.25">
      <c r="B14" s="26"/>
      <c r="C14" s="5"/>
      <c r="D14" s="5"/>
      <c r="E14" s="5"/>
      <c r="F14" s="5"/>
      <c r="G14" s="5"/>
      <c r="H14" s="5"/>
      <c r="I14" s="7"/>
      <c r="J14" s="7"/>
      <c r="K14" s="7"/>
      <c r="L14" s="7"/>
      <c r="M14" s="8"/>
      <c r="N14" s="8"/>
      <c r="O14" s="8"/>
      <c r="P14" s="8"/>
      <c r="Q14" s="8"/>
      <c r="R14" s="8"/>
      <c r="S14" s="9"/>
      <c r="T14" s="4"/>
      <c r="U14" s="15"/>
      <c r="V14" s="15"/>
      <c r="W14" s="15"/>
      <c r="X14" s="27"/>
    </row>
    <row r="15" spans="2:24" ht="60" customHeight="1" x14ac:dyDescent="0.25">
      <c r="B15" s="26"/>
      <c r="C15" s="5"/>
      <c r="D15" s="5"/>
      <c r="E15" s="5"/>
      <c r="F15" s="5"/>
      <c r="G15" s="5"/>
      <c r="H15" s="5"/>
      <c r="I15" s="7"/>
      <c r="J15" s="7"/>
      <c r="K15" s="7"/>
      <c r="L15" s="7"/>
      <c r="M15" s="8"/>
      <c r="N15" s="8"/>
      <c r="O15" s="8"/>
      <c r="P15" s="8"/>
      <c r="Q15" s="8"/>
      <c r="R15" s="8"/>
      <c r="S15" s="9"/>
      <c r="T15" s="4"/>
      <c r="U15" s="15"/>
      <c r="V15" s="15"/>
      <c r="W15" s="15"/>
      <c r="X15" s="27"/>
    </row>
    <row r="16" spans="2:24" ht="60" customHeight="1" x14ac:dyDescent="0.25">
      <c r="B16" s="26"/>
      <c r="C16" s="5"/>
      <c r="D16" s="5"/>
      <c r="E16" s="5"/>
      <c r="F16" s="5"/>
      <c r="G16" s="5"/>
      <c r="H16" s="5"/>
      <c r="I16" s="7"/>
      <c r="J16" s="7"/>
      <c r="K16" s="7"/>
      <c r="L16" s="7"/>
      <c r="M16" s="8"/>
      <c r="N16" s="8"/>
      <c r="O16" s="8"/>
      <c r="P16" s="8"/>
      <c r="Q16" s="8"/>
      <c r="R16" s="8"/>
      <c r="S16" s="9"/>
      <c r="T16" s="4"/>
      <c r="U16" s="15"/>
      <c r="V16" s="15"/>
      <c r="W16" s="15"/>
      <c r="X16" s="27"/>
    </row>
    <row r="17" spans="1:24" ht="60" customHeight="1" x14ac:dyDescent="0.25">
      <c r="B17" s="26"/>
      <c r="C17" s="5"/>
      <c r="D17" s="5"/>
      <c r="E17" s="5"/>
      <c r="F17" s="5"/>
      <c r="G17" s="5"/>
      <c r="H17" s="5"/>
      <c r="I17" s="7"/>
      <c r="J17" s="7"/>
      <c r="K17" s="7"/>
      <c r="L17" s="7"/>
      <c r="M17" s="8"/>
      <c r="N17" s="8"/>
      <c r="O17" s="8"/>
      <c r="P17" s="8"/>
      <c r="Q17" s="8"/>
      <c r="R17" s="8"/>
      <c r="S17" s="9"/>
      <c r="T17" s="4"/>
      <c r="U17" s="15"/>
      <c r="V17" s="15"/>
      <c r="W17" s="15"/>
      <c r="X17" s="27"/>
    </row>
    <row r="18" spans="1:24" ht="60" customHeight="1" x14ac:dyDescent="0.25">
      <c r="B18" s="26"/>
      <c r="C18" s="5"/>
      <c r="D18" s="5"/>
      <c r="E18" s="5"/>
      <c r="F18" s="5"/>
      <c r="G18" s="5"/>
      <c r="H18" s="5"/>
      <c r="I18" s="7"/>
      <c r="J18" s="7"/>
      <c r="K18" s="7"/>
      <c r="L18" s="7"/>
      <c r="M18" s="8"/>
      <c r="N18" s="8"/>
      <c r="O18" s="8"/>
      <c r="P18" s="8"/>
      <c r="Q18" s="8"/>
      <c r="R18" s="8"/>
      <c r="S18" s="9"/>
      <c r="T18" s="4"/>
      <c r="U18" s="15"/>
      <c r="V18" s="15"/>
      <c r="W18" s="15"/>
      <c r="X18" s="27"/>
    </row>
    <row r="19" spans="1:24" ht="60" customHeight="1" x14ac:dyDescent="0.25">
      <c r="B19" s="28"/>
      <c r="C19" s="4"/>
      <c r="D19" s="4"/>
      <c r="E19" s="4"/>
      <c r="F19" s="4"/>
      <c r="G19" s="4"/>
      <c r="H19" s="4"/>
      <c r="I19" s="7"/>
      <c r="J19" s="7"/>
      <c r="K19" s="7"/>
      <c r="L19" s="7"/>
      <c r="M19" s="8"/>
      <c r="N19" s="8"/>
      <c r="O19" s="8"/>
      <c r="P19" s="8"/>
      <c r="Q19" s="8"/>
      <c r="R19" s="8"/>
      <c r="S19" s="9"/>
      <c r="T19" s="4"/>
      <c r="U19" s="15"/>
      <c r="V19" s="15"/>
      <c r="W19" s="15"/>
      <c r="X19" s="27"/>
    </row>
    <row r="20" spans="1:24" x14ac:dyDescent="0.25">
      <c r="S20" s="2"/>
    </row>
    <row r="21" spans="1:24" ht="15.75" thickBot="1" x14ac:dyDescent="0.3">
      <c r="F21" s="29"/>
      <c r="G21" s="29"/>
      <c r="H21" s="29"/>
      <c r="I21" s="29"/>
      <c r="J21" s="29"/>
      <c r="K21" s="6"/>
      <c r="L21" s="6"/>
      <c r="M21" s="6"/>
      <c r="R21" s="31"/>
      <c r="S21" s="31"/>
      <c r="T21" s="31"/>
      <c r="U21" s="31"/>
      <c r="V21" s="31"/>
    </row>
    <row r="22" spans="1:24" s="30" customFormat="1" ht="39" customHeight="1" x14ac:dyDescent="0.25">
      <c r="B22" s="318" t="s">
        <v>35</v>
      </c>
      <c r="C22" s="319"/>
      <c r="D22" s="319"/>
      <c r="E22" s="319"/>
      <c r="F22" s="319"/>
      <c r="G22" s="319" t="s">
        <v>36</v>
      </c>
      <c r="H22" s="319"/>
      <c r="I22" s="319"/>
      <c r="J22" s="319" t="s">
        <v>2</v>
      </c>
      <c r="K22" s="319"/>
      <c r="L22" s="319"/>
      <c r="M22" s="319"/>
      <c r="N22" s="319"/>
      <c r="O22" s="319" t="s">
        <v>3</v>
      </c>
      <c r="P22" s="319"/>
      <c r="Q22" s="332"/>
      <c r="R22" s="31"/>
      <c r="S22" s="31"/>
      <c r="T22" s="31"/>
      <c r="U22" s="31"/>
      <c r="V22" s="31"/>
    </row>
    <row r="23" spans="1:24" customFormat="1" ht="39" customHeight="1" x14ac:dyDescent="0.25">
      <c r="A23" s="11"/>
      <c r="B23" s="324" t="s">
        <v>37</v>
      </c>
      <c r="C23" s="325"/>
      <c r="D23" s="325"/>
      <c r="E23" s="325"/>
      <c r="F23" s="325"/>
      <c r="G23" s="328"/>
      <c r="H23" s="328"/>
      <c r="I23" s="328"/>
      <c r="J23" s="331"/>
      <c r="K23" s="331"/>
      <c r="L23" s="331"/>
      <c r="M23" s="331"/>
      <c r="N23" s="331"/>
      <c r="O23" s="316"/>
      <c r="P23" s="316"/>
      <c r="Q23" s="317"/>
      <c r="R23" s="31"/>
      <c r="S23" s="31"/>
      <c r="T23" s="31"/>
      <c r="U23" s="31"/>
      <c r="V23" s="31"/>
    </row>
    <row r="24" spans="1:24" customFormat="1" ht="39" customHeight="1" x14ac:dyDescent="0.25">
      <c r="A24" s="11"/>
      <c r="B24" s="322" t="s">
        <v>38</v>
      </c>
      <c r="C24" s="323"/>
      <c r="D24" s="323"/>
      <c r="E24" s="323"/>
      <c r="F24" s="323"/>
      <c r="G24" s="327"/>
      <c r="H24" s="327"/>
      <c r="I24" s="327"/>
      <c r="J24" s="330"/>
      <c r="K24" s="330"/>
      <c r="L24" s="330"/>
      <c r="M24" s="330"/>
      <c r="N24" s="330"/>
      <c r="O24" s="314"/>
      <c r="P24" s="314"/>
      <c r="Q24" s="315"/>
      <c r="R24" s="31"/>
      <c r="S24" s="31"/>
      <c r="T24" s="31"/>
      <c r="U24" s="31"/>
      <c r="V24" s="31"/>
    </row>
    <row r="25" spans="1:24" customFormat="1" ht="39" customHeight="1" thickBot="1" x14ac:dyDescent="0.3">
      <c r="A25" s="11"/>
      <c r="B25" s="320" t="s">
        <v>39</v>
      </c>
      <c r="C25" s="321"/>
      <c r="D25" s="321"/>
      <c r="E25" s="321"/>
      <c r="F25" s="321"/>
      <c r="G25" s="326"/>
      <c r="H25" s="326"/>
      <c r="I25" s="326"/>
      <c r="J25" s="329"/>
      <c r="K25" s="329"/>
      <c r="L25" s="329"/>
      <c r="M25" s="329"/>
      <c r="N25" s="329"/>
      <c r="O25" s="312"/>
      <c r="P25" s="312"/>
      <c r="Q25" s="313"/>
      <c r="R25" s="31"/>
      <c r="S25" s="31"/>
      <c r="T25" s="31"/>
      <c r="U25" s="31"/>
      <c r="V25" s="31"/>
    </row>
    <row r="26" spans="1:24" x14ac:dyDescent="0.25">
      <c r="C26" s="29"/>
      <c r="D26" s="29"/>
      <c r="E26" s="29"/>
      <c r="F26" s="29"/>
      <c r="G26" s="29"/>
      <c r="H26" s="29"/>
      <c r="I26" s="29"/>
      <c r="J26" s="29"/>
      <c r="K26" s="29"/>
      <c r="L26" s="29"/>
      <c r="M26" s="29"/>
      <c r="N26" s="29"/>
      <c r="O26" s="29"/>
      <c r="P26" s="29"/>
      <c r="Q26" s="29"/>
      <c r="R26" s="31"/>
      <c r="S26" s="31"/>
      <c r="T26" s="31"/>
      <c r="U26" s="31"/>
      <c r="V26" s="31"/>
    </row>
    <row r="27" spans="1:24" x14ac:dyDescent="0.25">
      <c r="C27" s="29"/>
      <c r="D27" s="29"/>
      <c r="E27" s="29"/>
      <c r="F27" s="29"/>
      <c r="G27" s="29"/>
      <c r="H27" s="29"/>
      <c r="I27" s="29"/>
      <c r="J27" s="29"/>
      <c r="K27" s="29"/>
      <c r="L27" s="29"/>
      <c r="M27" s="29"/>
      <c r="N27" s="29"/>
      <c r="O27" s="29"/>
      <c r="P27" s="29"/>
      <c r="Q27" s="29"/>
      <c r="R27" s="31"/>
      <c r="S27" s="31"/>
      <c r="T27" s="31"/>
      <c r="U27" s="31"/>
      <c r="V27" s="31"/>
    </row>
    <row r="28" spans="1:24" x14ac:dyDescent="0.25">
      <c r="C28" s="29"/>
      <c r="D28" s="29"/>
      <c r="E28" s="29"/>
      <c r="F28" s="29"/>
      <c r="G28" s="29"/>
      <c r="H28" s="29"/>
      <c r="I28" s="29"/>
      <c r="J28" s="29"/>
      <c r="K28" s="29"/>
      <c r="L28" s="29"/>
      <c r="M28" s="29"/>
      <c r="N28" s="29"/>
      <c r="O28" s="29"/>
      <c r="P28" s="29"/>
      <c r="Q28" s="29"/>
      <c r="R28" s="31"/>
      <c r="S28" s="31"/>
      <c r="T28" s="31"/>
      <c r="U28" s="31"/>
      <c r="V28" s="31"/>
    </row>
    <row r="29" spans="1:24" x14ac:dyDescent="0.25">
      <c r="C29" s="29"/>
      <c r="D29" s="29"/>
      <c r="E29" s="29"/>
      <c r="F29" s="29"/>
      <c r="G29" s="29"/>
      <c r="H29" s="29"/>
      <c r="I29" s="29"/>
      <c r="J29" s="29"/>
      <c r="K29" s="29"/>
      <c r="L29" s="29"/>
      <c r="M29" s="29"/>
      <c r="N29" s="29"/>
      <c r="O29" s="29"/>
      <c r="P29" s="29"/>
      <c r="Q29" s="29"/>
      <c r="R29" s="31"/>
      <c r="S29" s="31"/>
      <c r="T29" s="31"/>
      <c r="U29" s="31"/>
      <c r="V29" s="31"/>
    </row>
    <row r="30" spans="1:24" x14ac:dyDescent="0.25">
      <c r="G30" s="29"/>
      <c r="H30" s="29"/>
      <c r="I30" s="29"/>
      <c r="J30" s="29"/>
      <c r="K30" s="29"/>
      <c r="L30" s="29"/>
      <c r="M30" s="29"/>
      <c r="N30" s="29"/>
      <c r="O30" s="29"/>
      <c r="P30" s="29"/>
      <c r="Q30" s="29"/>
      <c r="R30" s="31"/>
      <c r="S30" s="31"/>
      <c r="T30" s="31"/>
      <c r="U30" s="31"/>
      <c r="V30" s="31"/>
    </row>
    <row r="31" spans="1:24" x14ac:dyDescent="0.25">
      <c r="J31" s="29"/>
      <c r="K31" s="29"/>
      <c r="L31" s="29"/>
      <c r="M31" s="29"/>
      <c r="N31" s="29"/>
      <c r="O31" s="29"/>
      <c r="P31" s="29"/>
      <c r="Q31" s="29"/>
      <c r="R31" s="31"/>
      <c r="S31" s="31"/>
      <c r="T31" s="31"/>
      <c r="U31" s="31"/>
      <c r="V31" s="31"/>
    </row>
    <row r="32" spans="1:24" x14ac:dyDescent="0.25">
      <c r="R32" s="31"/>
      <c r="S32" s="31"/>
      <c r="T32" s="31"/>
      <c r="U32" s="31"/>
      <c r="V32" s="31"/>
    </row>
  </sheetData>
  <mergeCells count="40">
    <mergeCell ref="B1:X1"/>
    <mergeCell ref="B4:F4"/>
    <mergeCell ref="G4:P4"/>
    <mergeCell ref="V6:X6"/>
    <mergeCell ref="H9:P9"/>
    <mergeCell ref="B6:F6"/>
    <mergeCell ref="G6:P6"/>
    <mergeCell ref="T6:U6"/>
    <mergeCell ref="F9:F10"/>
    <mergeCell ref="G9:G10"/>
    <mergeCell ref="B9:E9"/>
    <mergeCell ref="B10:E10"/>
    <mergeCell ref="O10:P10"/>
    <mergeCell ref="Q9:X9"/>
    <mergeCell ref="Q10:Q11"/>
    <mergeCell ref="T10:V10"/>
    <mergeCell ref="H10:H11"/>
    <mergeCell ref="J10:L10"/>
    <mergeCell ref="M10:N10"/>
    <mergeCell ref="X10:X11"/>
    <mergeCell ref="R10:R11"/>
    <mergeCell ref="W10:W11"/>
    <mergeCell ref="S10:S11"/>
    <mergeCell ref="I10:I11"/>
    <mergeCell ref="O25:Q25"/>
    <mergeCell ref="O24:Q24"/>
    <mergeCell ref="O23:Q23"/>
    <mergeCell ref="B22:F22"/>
    <mergeCell ref="B25:F25"/>
    <mergeCell ref="B24:F24"/>
    <mergeCell ref="B23:F23"/>
    <mergeCell ref="G22:I22"/>
    <mergeCell ref="G25:I25"/>
    <mergeCell ref="G24:I24"/>
    <mergeCell ref="G23:I23"/>
    <mergeCell ref="J25:N25"/>
    <mergeCell ref="J24:N24"/>
    <mergeCell ref="J23:N23"/>
    <mergeCell ref="J22:N22"/>
    <mergeCell ref="O22:Q22"/>
  </mergeCells>
  <pageMargins left="0.7" right="0.7" top="0.75" bottom="0.75" header="0.3" footer="0.3"/>
  <pageSetup scale="3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
  <sheetViews>
    <sheetView workbookViewId="0">
      <selection activeCell="A4" sqref="A4:E19"/>
    </sheetView>
  </sheetViews>
  <sheetFormatPr baseColWidth="10" defaultRowHeight="15" x14ac:dyDescent="0.25"/>
  <cols>
    <col min="1" max="1" width="15.85546875" customWidth="1"/>
    <col min="2" max="2" width="16.5703125" customWidth="1"/>
    <col min="3" max="3" width="20.140625" customWidth="1"/>
    <col min="4" max="4" width="56.140625" customWidth="1"/>
    <col min="5" max="5" width="72.5703125" customWidth="1"/>
  </cols>
  <sheetData>
    <row r="1" spans="1:5" x14ac:dyDescent="0.25">
      <c r="A1" s="640" t="s">
        <v>589</v>
      </c>
      <c r="B1" s="640"/>
      <c r="C1" s="640"/>
      <c r="D1" s="640"/>
      <c r="E1" s="640"/>
    </row>
    <row r="2" spans="1:5" x14ac:dyDescent="0.25">
      <c r="A2" s="640"/>
      <c r="B2" s="640"/>
      <c r="C2" s="640"/>
      <c r="D2" s="640"/>
      <c r="E2" s="640"/>
    </row>
    <row r="3" spans="1:5" ht="20.25" customHeight="1" x14ac:dyDescent="0.25">
      <c r="A3" s="212" t="s">
        <v>588</v>
      </c>
    </row>
    <row r="4" spans="1:5" ht="30" x14ac:dyDescent="0.25">
      <c r="A4" s="304" t="s">
        <v>548</v>
      </c>
      <c r="B4" s="304" t="s">
        <v>542</v>
      </c>
      <c r="C4" s="304" t="s">
        <v>549</v>
      </c>
      <c r="D4" s="304" t="s">
        <v>543</v>
      </c>
      <c r="E4" s="304" t="s">
        <v>544</v>
      </c>
    </row>
    <row r="5" spans="1:5" ht="60" customHeight="1" x14ac:dyDescent="0.25">
      <c r="A5" s="643" t="s">
        <v>708</v>
      </c>
      <c r="B5" s="647" t="s">
        <v>697</v>
      </c>
      <c r="C5" s="651">
        <v>3</v>
      </c>
      <c r="D5" s="221" t="s">
        <v>655</v>
      </c>
      <c r="E5" s="649" t="s">
        <v>673</v>
      </c>
    </row>
    <row r="6" spans="1:5" ht="60" customHeight="1" x14ac:dyDescent="0.25">
      <c r="A6" s="644"/>
      <c r="B6" s="647"/>
      <c r="C6" s="652"/>
      <c r="D6" s="222" t="s">
        <v>654</v>
      </c>
      <c r="E6" s="650"/>
    </row>
    <row r="7" spans="1:5" ht="60" customHeight="1" x14ac:dyDescent="0.25">
      <c r="A7" s="644"/>
      <c r="B7" s="648"/>
      <c r="C7" s="653"/>
      <c r="D7" s="223" t="s">
        <v>653</v>
      </c>
      <c r="E7" s="223" t="s">
        <v>679</v>
      </c>
    </row>
    <row r="8" spans="1:5" ht="60" customHeight="1" x14ac:dyDescent="0.25">
      <c r="A8" s="644"/>
      <c r="B8" s="646" t="s">
        <v>545</v>
      </c>
      <c r="C8" s="654">
        <v>3</v>
      </c>
      <c r="D8" s="221" t="s">
        <v>657</v>
      </c>
      <c r="E8" s="221" t="s">
        <v>674</v>
      </c>
    </row>
    <row r="9" spans="1:5" ht="60" customHeight="1" x14ac:dyDescent="0.25">
      <c r="A9" s="644"/>
      <c r="B9" s="647"/>
      <c r="C9" s="655"/>
      <c r="D9" s="221" t="s">
        <v>656</v>
      </c>
      <c r="E9" s="221" t="s">
        <v>672</v>
      </c>
    </row>
    <row r="10" spans="1:5" ht="60" customHeight="1" x14ac:dyDescent="0.25">
      <c r="A10" s="644"/>
      <c r="B10" s="646" t="s">
        <v>546</v>
      </c>
      <c r="C10" s="654">
        <v>2</v>
      </c>
      <c r="D10" s="223" t="s">
        <v>658</v>
      </c>
      <c r="E10" s="223" t="s">
        <v>669</v>
      </c>
    </row>
    <row r="11" spans="1:5" ht="60" customHeight="1" x14ac:dyDescent="0.25">
      <c r="A11" s="644"/>
      <c r="B11" s="647"/>
      <c r="C11" s="656"/>
      <c r="D11" s="223" t="s">
        <v>659</v>
      </c>
      <c r="E11" s="223" t="s">
        <v>675</v>
      </c>
    </row>
    <row r="12" spans="1:5" ht="60" customHeight="1" x14ac:dyDescent="0.25">
      <c r="A12" s="644"/>
      <c r="B12" s="647"/>
      <c r="C12" s="656"/>
      <c r="D12" s="223" t="s">
        <v>660</v>
      </c>
      <c r="E12" s="223" t="s">
        <v>680</v>
      </c>
    </row>
    <row r="13" spans="1:5" ht="60" customHeight="1" x14ac:dyDescent="0.25">
      <c r="A13" s="644"/>
      <c r="B13" s="647"/>
      <c r="C13" s="656"/>
      <c r="D13" s="223" t="s">
        <v>661</v>
      </c>
      <c r="E13" s="223" t="s">
        <v>676</v>
      </c>
    </row>
    <row r="14" spans="1:5" ht="60" customHeight="1" x14ac:dyDescent="0.25">
      <c r="A14" s="644"/>
      <c r="B14" s="647"/>
      <c r="C14" s="656"/>
      <c r="D14" s="223" t="s">
        <v>662</v>
      </c>
      <c r="E14" s="221" t="s">
        <v>670</v>
      </c>
    </row>
    <row r="15" spans="1:5" ht="60" customHeight="1" x14ac:dyDescent="0.25">
      <c r="A15" s="644"/>
      <c r="B15" s="647"/>
      <c r="C15" s="656"/>
      <c r="D15" s="223" t="s">
        <v>663</v>
      </c>
      <c r="E15" s="223" t="s">
        <v>678</v>
      </c>
    </row>
    <row r="16" spans="1:5" ht="60" customHeight="1" x14ac:dyDescent="0.25">
      <c r="A16" s="644"/>
      <c r="B16" s="647"/>
      <c r="C16" s="655"/>
      <c r="D16" s="221" t="s">
        <v>664</v>
      </c>
      <c r="E16" s="223" t="s">
        <v>671</v>
      </c>
    </row>
    <row r="17" spans="1:5" ht="60" customHeight="1" x14ac:dyDescent="0.25">
      <c r="A17" s="644"/>
      <c r="B17" s="642" t="s">
        <v>547</v>
      </c>
      <c r="C17" s="654">
        <v>2</v>
      </c>
      <c r="D17" s="223" t="s">
        <v>665</v>
      </c>
      <c r="E17" s="223" t="s">
        <v>668</v>
      </c>
    </row>
    <row r="18" spans="1:5" ht="60" customHeight="1" x14ac:dyDescent="0.25">
      <c r="A18" s="644"/>
      <c r="B18" s="642"/>
      <c r="C18" s="656"/>
      <c r="D18" s="223" t="s">
        <v>666</v>
      </c>
      <c r="E18" s="224" t="s">
        <v>677</v>
      </c>
    </row>
    <row r="19" spans="1:5" ht="60" customHeight="1" x14ac:dyDescent="0.25">
      <c r="A19" s="645"/>
      <c r="B19" s="642"/>
      <c r="C19" s="655"/>
      <c r="D19" s="223" t="s">
        <v>667</v>
      </c>
      <c r="E19" s="223" t="s">
        <v>668</v>
      </c>
    </row>
  </sheetData>
  <mergeCells count="11">
    <mergeCell ref="B17:B19"/>
    <mergeCell ref="A5:A19"/>
    <mergeCell ref="A1:E2"/>
    <mergeCell ref="B8:B9"/>
    <mergeCell ref="B10:B16"/>
    <mergeCell ref="B5:B7"/>
    <mergeCell ref="E5:E6"/>
    <mergeCell ref="C5:C7"/>
    <mergeCell ref="C8:C9"/>
    <mergeCell ref="C10:C16"/>
    <mergeCell ref="C17:C19"/>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6"/>
  <sheetViews>
    <sheetView workbookViewId="0">
      <selection activeCell="B2" sqref="B2:E6"/>
    </sheetView>
  </sheetViews>
  <sheetFormatPr baseColWidth="10" defaultRowHeight="15" x14ac:dyDescent="0.25"/>
  <cols>
    <col min="2" max="2" width="24.42578125" customWidth="1"/>
    <col min="3" max="3" width="30.140625" customWidth="1"/>
    <col min="4" max="4" width="22.7109375" hidden="1" customWidth="1"/>
    <col min="5" max="5" width="24.85546875" hidden="1" customWidth="1"/>
  </cols>
  <sheetData>
    <row r="1" spans="2:5" ht="15.75" thickBot="1" x14ac:dyDescent="0.3">
      <c r="B1" s="212" t="s">
        <v>591</v>
      </c>
    </row>
    <row r="2" spans="2:5" ht="15.75" customHeight="1" thickBot="1" x14ac:dyDescent="0.3">
      <c r="B2" s="593" t="s">
        <v>579</v>
      </c>
      <c r="C2" s="591" t="s">
        <v>580</v>
      </c>
      <c r="D2" s="612"/>
      <c r="E2" s="592"/>
    </row>
    <row r="3" spans="2:5" ht="18.75" customHeight="1" thickBot="1" x14ac:dyDescent="0.3">
      <c r="B3" s="594"/>
      <c r="C3" s="286" t="s">
        <v>21</v>
      </c>
      <c r="D3" s="286" t="s">
        <v>22</v>
      </c>
      <c r="E3" s="286" t="s">
        <v>590</v>
      </c>
    </row>
    <row r="4" spans="2:5" x14ac:dyDescent="0.25">
      <c r="B4" s="598" t="s">
        <v>647</v>
      </c>
      <c r="C4" s="657">
        <v>0.14230000000000001</v>
      </c>
      <c r="D4" s="659"/>
      <c r="E4" s="659"/>
    </row>
    <row r="5" spans="2:5" x14ac:dyDescent="0.25">
      <c r="B5" s="599"/>
      <c r="C5" s="634"/>
      <c r="D5" s="660"/>
      <c r="E5" s="660"/>
    </row>
    <row r="6" spans="2:5" ht="30.75" customHeight="1" thickBot="1" x14ac:dyDescent="0.3">
      <c r="B6" s="600"/>
      <c r="C6" s="658"/>
      <c r="D6" s="661"/>
      <c r="E6" s="661"/>
    </row>
  </sheetData>
  <mergeCells count="6">
    <mergeCell ref="B2:B3"/>
    <mergeCell ref="C2:E2"/>
    <mergeCell ref="B4:B6"/>
    <mergeCell ref="C4:C6"/>
    <mergeCell ref="D4:D6"/>
    <mergeCell ref="E4: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4:H11"/>
  <sheetViews>
    <sheetView workbookViewId="0">
      <selection activeCell="C8" sqref="C8"/>
    </sheetView>
  </sheetViews>
  <sheetFormatPr baseColWidth="10" defaultRowHeight="15" x14ac:dyDescent="0.25"/>
  <cols>
    <col min="2" max="2" width="7.140625" customWidth="1"/>
    <col min="3" max="3" width="18.140625" customWidth="1"/>
    <col min="4" max="4" width="15.28515625" customWidth="1"/>
    <col min="5" max="5" width="7.42578125" customWidth="1"/>
    <col min="6" max="6" width="7.140625" customWidth="1"/>
    <col min="7" max="7" width="17.5703125" customWidth="1"/>
    <col min="8" max="8" width="16" customWidth="1"/>
  </cols>
  <sheetData>
    <row r="4" spans="2:8" ht="15.75" thickBot="1" x14ac:dyDescent="0.3">
      <c r="B4" s="212"/>
    </row>
    <row r="5" spans="2:8" ht="19.5" customHeight="1" x14ac:dyDescent="0.25">
      <c r="B5" s="662" t="s">
        <v>699</v>
      </c>
      <c r="C5" s="665" t="s">
        <v>700</v>
      </c>
      <c r="D5" s="593" t="s">
        <v>701</v>
      </c>
      <c r="F5" s="662" t="s">
        <v>702</v>
      </c>
      <c r="G5" s="665" t="s">
        <v>700</v>
      </c>
      <c r="H5" s="593" t="s">
        <v>701</v>
      </c>
    </row>
    <row r="6" spans="2:8" ht="15.75" thickBot="1" x14ac:dyDescent="0.3">
      <c r="B6" s="663"/>
      <c r="C6" s="666"/>
      <c r="D6" s="594"/>
      <c r="F6" s="663"/>
      <c r="G6" s="666"/>
      <c r="H6" s="594"/>
    </row>
    <row r="7" spans="2:8" ht="36.75" customHeight="1" thickBot="1" x14ac:dyDescent="0.3">
      <c r="B7" s="663"/>
      <c r="C7" s="305" t="s">
        <v>703</v>
      </c>
      <c r="D7" s="306"/>
      <c r="F7" s="663"/>
      <c r="G7" s="305" t="s">
        <v>703</v>
      </c>
      <c r="H7" s="306"/>
    </row>
    <row r="8" spans="2:8" ht="36.75" customHeight="1" thickBot="1" x14ac:dyDescent="0.3">
      <c r="B8" s="663"/>
      <c r="C8" s="305" t="s">
        <v>704</v>
      </c>
      <c r="D8" s="306"/>
      <c r="F8" s="663"/>
      <c r="G8" s="305" t="s">
        <v>704</v>
      </c>
      <c r="H8" s="306"/>
    </row>
    <row r="9" spans="2:8" ht="36.75" customHeight="1" thickBot="1" x14ac:dyDescent="0.3">
      <c r="B9" s="663"/>
      <c r="C9" s="305" t="s">
        <v>705</v>
      </c>
      <c r="D9" s="306"/>
      <c r="F9" s="663"/>
      <c r="G9" s="305" t="s">
        <v>705</v>
      </c>
      <c r="H9" s="306"/>
    </row>
    <row r="10" spans="2:8" ht="36.75" customHeight="1" thickBot="1" x14ac:dyDescent="0.3">
      <c r="B10" s="663"/>
      <c r="C10" s="305" t="s">
        <v>706</v>
      </c>
      <c r="D10" s="306"/>
      <c r="F10" s="663"/>
      <c r="G10" s="305" t="s">
        <v>706</v>
      </c>
      <c r="H10" s="306"/>
    </row>
    <row r="11" spans="2:8" ht="41.25" customHeight="1" thickBot="1" x14ac:dyDescent="0.3">
      <c r="B11" s="664"/>
      <c r="C11" s="307" t="s">
        <v>707</v>
      </c>
      <c r="D11" s="308">
        <v>46</v>
      </c>
      <c r="F11" s="664"/>
      <c r="G11" s="307" t="s">
        <v>707</v>
      </c>
      <c r="H11" s="308">
        <v>31</v>
      </c>
    </row>
  </sheetData>
  <mergeCells count="6">
    <mergeCell ref="H5:H6"/>
    <mergeCell ref="B5:B11"/>
    <mergeCell ref="C5:C6"/>
    <mergeCell ref="D5:D6"/>
    <mergeCell ref="F5:F11"/>
    <mergeCell ref="G5:G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view="pageBreakPreview" topLeftCell="M1" zoomScaleSheetLayoutView="100" workbookViewId="0">
      <selection activeCell="O24" sqref="O24:O33"/>
    </sheetView>
  </sheetViews>
  <sheetFormatPr baseColWidth="10" defaultRowHeight="15" x14ac:dyDescent="0.25"/>
  <cols>
    <col min="1" max="1" width="50.7109375" style="144" hidden="1" customWidth="1"/>
    <col min="2" max="2" width="15.7109375" style="144" hidden="1" customWidth="1"/>
    <col min="3" max="4" width="2.7109375" style="145" hidden="1" customWidth="1"/>
    <col min="5" max="5" width="8.5703125" style="145" hidden="1" customWidth="1"/>
    <col min="6" max="6" width="6.85546875" style="145" hidden="1" customWidth="1"/>
    <col min="7" max="7" width="6.7109375" style="145" hidden="1" customWidth="1"/>
    <col min="8" max="8" width="0" style="145" hidden="1" customWidth="1"/>
    <col min="9" max="9" width="33.7109375" style="144" hidden="1" customWidth="1"/>
    <col min="10" max="10" width="10.7109375" style="145" hidden="1" customWidth="1"/>
    <col min="11" max="11" width="7.85546875" style="145" hidden="1" customWidth="1"/>
    <col min="12" max="12" width="2.7109375" style="145" hidden="1" customWidth="1"/>
    <col min="13" max="13" width="2.7109375" style="145" customWidth="1"/>
    <col min="14" max="14" width="7" style="146" customWidth="1"/>
    <col min="15" max="15" width="12.140625" style="144" customWidth="1"/>
    <col min="16" max="16" width="13.5703125" style="144" customWidth="1"/>
    <col min="17" max="17" width="37.5703125" style="147" customWidth="1"/>
    <col min="18" max="19" width="2.7109375" style="145" customWidth="1"/>
    <col min="20" max="20" width="42.85546875" style="145" customWidth="1"/>
    <col min="21" max="21" width="16.42578125" style="145" customWidth="1"/>
    <col min="22" max="22" width="18.140625" style="145" customWidth="1"/>
  </cols>
  <sheetData>
    <row r="1" spans="1:22" s="40" customFormat="1" ht="15.75" x14ac:dyDescent="0.25">
      <c r="A1" s="378" t="s">
        <v>114</v>
      </c>
      <c r="B1" s="378"/>
      <c r="E1" s="379" t="s">
        <v>115</v>
      </c>
      <c r="F1" s="379"/>
      <c r="G1" s="379"/>
      <c r="H1" s="379"/>
      <c r="I1" s="379"/>
      <c r="J1" s="379"/>
      <c r="K1" s="379"/>
      <c r="N1" s="379" t="s">
        <v>116</v>
      </c>
      <c r="O1" s="379"/>
      <c r="P1" s="379"/>
      <c r="Q1" s="379"/>
      <c r="T1" s="379" t="s">
        <v>117</v>
      </c>
      <c r="U1" s="379"/>
      <c r="V1" s="379"/>
    </row>
    <row r="2" spans="1:22" ht="15.75" thickBot="1" x14ac:dyDescent="0.3"/>
    <row r="3" spans="1:22" ht="15.75" thickBot="1" x14ac:dyDescent="0.3">
      <c r="A3" s="148" t="s">
        <v>118</v>
      </c>
      <c r="B3" s="149" t="s">
        <v>119</v>
      </c>
      <c r="E3" s="150"/>
      <c r="F3" s="150" t="s">
        <v>120</v>
      </c>
      <c r="G3" s="150"/>
      <c r="H3" s="150"/>
      <c r="I3" s="151" t="s">
        <v>121</v>
      </c>
      <c r="J3" s="150" t="s">
        <v>122</v>
      </c>
      <c r="K3" s="150"/>
      <c r="N3" s="152" t="s">
        <v>123</v>
      </c>
      <c r="O3" s="153" t="s">
        <v>124</v>
      </c>
      <c r="P3" s="153" t="s">
        <v>125</v>
      </c>
      <c r="Q3" s="154" t="s">
        <v>126</v>
      </c>
      <c r="T3" s="155" t="s">
        <v>127</v>
      </c>
      <c r="U3" s="155" t="s">
        <v>122</v>
      </c>
      <c r="V3" s="155" t="s">
        <v>128</v>
      </c>
    </row>
    <row r="4" spans="1:22" ht="15" customHeight="1" x14ac:dyDescent="0.25">
      <c r="A4" s="156" t="s">
        <v>129</v>
      </c>
      <c r="B4" s="380" t="s">
        <v>130</v>
      </c>
      <c r="E4" s="157" t="s">
        <v>131</v>
      </c>
      <c r="F4" s="157"/>
      <c r="G4" s="157"/>
      <c r="H4" s="157" t="s">
        <v>131</v>
      </c>
      <c r="I4" s="158" t="s">
        <v>132</v>
      </c>
      <c r="J4" s="157" t="s">
        <v>133</v>
      </c>
      <c r="K4" s="159" t="s">
        <v>134</v>
      </c>
      <c r="N4" s="374">
        <v>1</v>
      </c>
      <c r="O4" s="376" t="s">
        <v>135</v>
      </c>
      <c r="P4" s="376" t="s">
        <v>136</v>
      </c>
      <c r="Q4" s="160" t="s">
        <v>137</v>
      </c>
      <c r="T4" s="155" t="s">
        <v>138</v>
      </c>
      <c r="U4" s="155" t="s">
        <v>139</v>
      </c>
      <c r="V4" s="155"/>
    </row>
    <row r="5" spans="1:22" ht="22.5" x14ac:dyDescent="0.25">
      <c r="A5" s="156" t="s">
        <v>140</v>
      </c>
      <c r="B5" s="381"/>
      <c r="E5" s="161" t="s">
        <v>131</v>
      </c>
      <c r="F5" s="161" t="s">
        <v>141</v>
      </c>
      <c r="G5" s="161"/>
      <c r="H5" s="161" t="s">
        <v>142</v>
      </c>
      <c r="I5" s="162" t="s">
        <v>143</v>
      </c>
      <c r="J5" s="161" t="s">
        <v>144</v>
      </c>
      <c r="K5" s="163" t="s">
        <v>134</v>
      </c>
      <c r="N5" s="375"/>
      <c r="O5" s="377"/>
      <c r="P5" s="377"/>
      <c r="Q5" s="160" t="s">
        <v>145</v>
      </c>
      <c r="T5" s="164" t="s">
        <v>146</v>
      </c>
      <c r="U5" s="165" t="s">
        <v>147</v>
      </c>
      <c r="V5" s="165" t="s">
        <v>148</v>
      </c>
    </row>
    <row r="6" spans="1:22" ht="22.5" x14ac:dyDescent="0.25">
      <c r="A6" s="156" t="s">
        <v>149</v>
      </c>
      <c r="B6" s="382"/>
      <c r="E6" s="166" t="s">
        <v>131</v>
      </c>
      <c r="F6" s="166" t="s">
        <v>141</v>
      </c>
      <c r="G6" s="166" t="s">
        <v>131</v>
      </c>
      <c r="H6" s="166" t="s">
        <v>150</v>
      </c>
      <c r="I6" s="167" t="s">
        <v>151</v>
      </c>
      <c r="J6" s="166" t="s">
        <v>152</v>
      </c>
      <c r="K6" s="168" t="s">
        <v>134</v>
      </c>
      <c r="N6" s="375"/>
      <c r="O6" s="377"/>
      <c r="P6" s="377"/>
      <c r="Q6" s="160" t="s">
        <v>153</v>
      </c>
      <c r="T6" s="164" t="s">
        <v>154</v>
      </c>
      <c r="U6" s="165" t="s">
        <v>155</v>
      </c>
      <c r="V6" s="165" t="s">
        <v>156</v>
      </c>
    </row>
    <row r="7" spans="1:22" ht="22.5" x14ac:dyDescent="0.25">
      <c r="A7" s="169" t="s">
        <v>157</v>
      </c>
      <c r="B7" s="373" t="s">
        <v>158</v>
      </c>
      <c r="E7" s="166" t="s">
        <v>131</v>
      </c>
      <c r="F7" s="166" t="s">
        <v>141</v>
      </c>
      <c r="G7" s="166" t="s">
        <v>159</v>
      </c>
      <c r="H7" s="166" t="s">
        <v>160</v>
      </c>
      <c r="I7" s="167" t="s">
        <v>161</v>
      </c>
      <c r="J7" s="166" t="s">
        <v>162</v>
      </c>
      <c r="K7" s="168" t="s">
        <v>134</v>
      </c>
      <c r="N7" s="375"/>
      <c r="O7" s="377"/>
      <c r="P7" s="377"/>
      <c r="Q7" s="160" t="s">
        <v>163</v>
      </c>
      <c r="T7" s="164" t="s">
        <v>164</v>
      </c>
      <c r="U7" s="165" t="s">
        <v>165</v>
      </c>
      <c r="V7" s="165" t="s">
        <v>166</v>
      </c>
    </row>
    <row r="8" spans="1:22" ht="22.5" x14ac:dyDescent="0.25">
      <c r="A8" s="169" t="s">
        <v>167</v>
      </c>
      <c r="B8" s="373"/>
      <c r="E8" s="166" t="s">
        <v>131</v>
      </c>
      <c r="F8" s="166" t="s">
        <v>141</v>
      </c>
      <c r="G8" s="166" t="s">
        <v>168</v>
      </c>
      <c r="H8" s="166" t="s">
        <v>169</v>
      </c>
      <c r="I8" s="167" t="s">
        <v>170</v>
      </c>
      <c r="J8" s="166" t="s">
        <v>171</v>
      </c>
      <c r="K8" s="168" t="s">
        <v>134</v>
      </c>
      <c r="N8" s="375"/>
      <c r="O8" s="377"/>
      <c r="P8" s="377"/>
      <c r="Q8" s="160" t="s">
        <v>172</v>
      </c>
      <c r="T8" s="164" t="s">
        <v>173</v>
      </c>
      <c r="U8" s="165" t="s">
        <v>174</v>
      </c>
      <c r="V8" s="165" t="s">
        <v>175</v>
      </c>
    </row>
    <row r="9" spans="1:22" ht="34.5" thickBot="1" x14ac:dyDescent="0.3">
      <c r="A9" s="169" t="s">
        <v>176</v>
      </c>
      <c r="B9" s="373"/>
      <c r="E9" s="166" t="s">
        <v>131</v>
      </c>
      <c r="F9" s="166" t="s">
        <v>141</v>
      </c>
      <c r="G9" s="166" t="s">
        <v>177</v>
      </c>
      <c r="H9" s="166" t="s">
        <v>178</v>
      </c>
      <c r="I9" s="167" t="s">
        <v>179</v>
      </c>
      <c r="J9" s="166" t="s">
        <v>180</v>
      </c>
      <c r="K9" s="168" t="s">
        <v>134</v>
      </c>
      <c r="N9" s="383"/>
      <c r="O9" s="384"/>
      <c r="P9" s="384"/>
      <c r="Q9" s="170" t="s">
        <v>181</v>
      </c>
      <c r="T9" s="164" t="s">
        <v>182</v>
      </c>
      <c r="U9" s="165" t="s">
        <v>183</v>
      </c>
      <c r="V9" s="165" t="s">
        <v>184</v>
      </c>
    </row>
    <row r="10" spans="1:22" ht="22.5" x14ac:dyDescent="0.25">
      <c r="A10" s="156" t="s">
        <v>185</v>
      </c>
      <c r="B10" s="156" t="s">
        <v>186</v>
      </c>
      <c r="E10" s="166" t="s">
        <v>131</v>
      </c>
      <c r="F10" s="166" t="s">
        <v>141</v>
      </c>
      <c r="G10" s="166" t="s">
        <v>187</v>
      </c>
      <c r="H10" s="166" t="s">
        <v>188</v>
      </c>
      <c r="I10" s="167" t="s">
        <v>189</v>
      </c>
      <c r="J10" s="166" t="s">
        <v>190</v>
      </c>
      <c r="K10" s="168" t="s">
        <v>134</v>
      </c>
      <c r="N10" s="367">
        <v>2</v>
      </c>
      <c r="O10" s="370" t="s">
        <v>191</v>
      </c>
      <c r="P10" s="370" t="s">
        <v>192</v>
      </c>
      <c r="Q10" s="171" t="s">
        <v>193</v>
      </c>
      <c r="T10" s="164" t="s">
        <v>194</v>
      </c>
      <c r="U10" s="165" t="s">
        <v>195</v>
      </c>
      <c r="V10" s="165" t="s">
        <v>196</v>
      </c>
    </row>
    <row r="11" spans="1:22" ht="22.5" x14ac:dyDescent="0.25">
      <c r="A11" s="169" t="s">
        <v>197</v>
      </c>
      <c r="B11" s="373" t="s">
        <v>198</v>
      </c>
      <c r="E11" s="166" t="s">
        <v>131</v>
      </c>
      <c r="F11" s="166" t="s">
        <v>141</v>
      </c>
      <c r="G11" s="166" t="s">
        <v>199</v>
      </c>
      <c r="H11" s="166" t="s">
        <v>200</v>
      </c>
      <c r="I11" s="167" t="s">
        <v>201</v>
      </c>
      <c r="J11" s="166" t="s">
        <v>202</v>
      </c>
      <c r="K11" s="168" t="s">
        <v>134</v>
      </c>
      <c r="N11" s="368"/>
      <c r="O11" s="371"/>
      <c r="P11" s="371"/>
      <c r="Q11" s="171" t="s">
        <v>203</v>
      </c>
      <c r="T11" s="172" t="s">
        <v>204</v>
      </c>
      <c r="U11" s="173" t="s">
        <v>205</v>
      </c>
      <c r="V11" s="173" t="s">
        <v>206</v>
      </c>
    </row>
    <row r="12" spans="1:22" ht="15.75" thickBot="1" x14ac:dyDescent="0.3">
      <c r="A12" s="169" t="s">
        <v>207</v>
      </c>
      <c r="B12" s="373"/>
      <c r="E12" s="166" t="s">
        <v>131</v>
      </c>
      <c r="F12" s="166" t="s">
        <v>141</v>
      </c>
      <c r="G12" s="166" t="s">
        <v>208</v>
      </c>
      <c r="H12" s="166" t="s">
        <v>209</v>
      </c>
      <c r="I12" s="167" t="s">
        <v>210</v>
      </c>
      <c r="J12" s="166" t="s">
        <v>211</v>
      </c>
      <c r="K12" s="168" t="s">
        <v>134</v>
      </c>
      <c r="N12" s="369"/>
      <c r="O12" s="372"/>
      <c r="P12" s="372"/>
      <c r="Q12" s="174" t="s">
        <v>212</v>
      </c>
      <c r="T12" s="175" t="s">
        <v>213</v>
      </c>
      <c r="U12" s="176" t="s">
        <v>214</v>
      </c>
      <c r="V12" s="176" t="s">
        <v>74</v>
      </c>
    </row>
    <row r="13" spans="1:22" x14ac:dyDescent="0.25">
      <c r="A13" s="169" t="s">
        <v>215</v>
      </c>
      <c r="B13" s="373"/>
      <c r="E13" s="177" t="s">
        <v>216</v>
      </c>
      <c r="F13" s="177"/>
      <c r="G13" s="177"/>
      <c r="H13" s="177" t="s">
        <v>216</v>
      </c>
      <c r="I13" s="178" t="s">
        <v>217</v>
      </c>
      <c r="J13" s="177" t="s">
        <v>218</v>
      </c>
      <c r="K13" s="179" t="s">
        <v>134</v>
      </c>
      <c r="N13" s="374">
        <v>3</v>
      </c>
      <c r="O13" s="376" t="s">
        <v>219</v>
      </c>
      <c r="P13" s="376" t="s">
        <v>220</v>
      </c>
      <c r="Q13" s="180" t="s">
        <v>221</v>
      </c>
      <c r="T13" s="164" t="s">
        <v>222</v>
      </c>
      <c r="U13" s="165" t="s">
        <v>222</v>
      </c>
      <c r="V13" s="165" t="s">
        <v>223</v>
      </c>
    </row>
    <row r="14" spans="1:22" x14ac:dyDescent="0.25">
      <c r="A14" s="169" t="s">
        <v>224</v>
      </c>
      <c r="B14" s="373"/>
      <c r="E14" s="161" t="s">
        <v>216</v>
      </c>
      <c r="F14" s="161" t="s">
        <v>225</v>
      </c>
      <c r="G14" s="161"/>
      <c r="H14" s="161" t="s">
        <v>226</v>
      </c>
      <c r="I14" s="162" t="s">
        <v>227</v>
      </c>
      <c r="J14" s="161" t="s">
        <v>228</v>
      </c>
      <c r="K14" s="163" t="s">
        <v>134</v>
      </c>
      <c r="N14" s="375"/>
      <c r="O14" s="377"/>
      <c r="P14" s="377"/>
      <c r="Q14" s="180" t="s">
        <v>229</v>
      </c>
      <c r="T14" s="181" t="s">
        <v>230</v>
      </c>
      <c r="U14" s="182" t="s">
        <v>231</v>
      </c>
      <c r="V14" s="182" t="s">
        <v>232</v>
      </c>
    </row>
    <row r="15" spans="1:22" ht="22.5" x14ac:dyDescent="0.25">
      <c r="A15" s="156" t="s">
        <v>233</v>
      </c>
      <c r="B15" s="156" t="s">
        <v>234</v>
      </c>
      <c r="E15" s="166" t="s">
        <v>216</v>
      </c>
      <c r="F15" s="166" t="s">
        <v>225</v>
      </c>
      <c r="G15" s="166" t="s">
        <v>131</v>
      </c>
      <c r="H15" s="166" t="s">
        <v>235</v>
      </c>
      <c r="I15" s="167" t="s">
        <v>236</v>
      </c>
      <c r="J15" s="166" t="s">
        <v>237</v>
      </c>
      <c r="K15" s="168" t="s">
        <v>134</v>
      </c>
      <c r="N15" s="375"/>
      <c r="O15" s="377"/>
      <c r="P15" s="377"/>
      <c r="Q15" s="180" t="s">
        <v>238</v>
      </c>
      <c r="T15" s="164" t="s">
        <v>239</v>
      </c>
      <c r="U15" s="165" t="s">
        <v>240</v>
      </c>
      <c r="V15" s="165" t="s">
        <v>241</v>
      </c>
    </row>
    <row r="16" spans="1:22" ht="22.5" x14ac:dyDescent="0.25">
      <c r="A16" s="169" t="s">
        <v>242</v>
      </c>
      <c r="B16" s="183" t="s">
        <v>243</v>
      </c>
      <c r="E16" s="166" t="s">
        <v>216</v>
      </c>
      <c r="F16" s="166" t="s">
        <v>225</v>
      </c>
      <c r="G16" s="166" t="s">
        <v>159</v>
      </c>
      <c r="H16" s="166" t="s">
        <v>244</v>
      </c>
      <c r="I16" s="167" t="s">
        <v>245</v>
      </c>
      <c r="J16" s="166" t="s">
        <v>246</v>
      </c>
      <c r="K16" s="168" t="s">
        <v>134</v>
      </c>
      <c r="N16" s="375"/>
      <c r="O16" s="377"/>
      <c r="P16" s="377"/>
      <c r="Q16" s="180" t="s">
        <v>247</v>
      </c>
      <c r="T16" s="175" t="s">
        <v>248</v>
      </c>
      <c r="U16" s="176" t="s">
        <v>249</v>
      </c>
      <c r="V16" s="176" t="s">
        <v>75</v>
      </c>
    </row>
    <row r="17" spans="5:22" x14ac:dyDescent="0.25">
      <c r="E17" s="166" t="s">
        <v>216</v>
      </c>
      <c r="F17" s="166" t="s">
        <v>225</v>
      </c>
      <c r="G17" s="166" t="s">
        <v>168</v>
      </c>
      <c r="H17" s="166" t="s">
        <v>250</v>
      </c>
      <c r="I17" s="167" t="s">
        <v>251</v>
      </c>
      <c r="J17" s="166" t="s">
        <v>252</v>
      </c>
      <c r="K17" s="168" t="s">
        <v>134</v>
      </c>
      <c r="N17" s="375"/>
      <c r="O17" s="377"/>
      <c r="P17" s="377"/>
      <c r="Q17" s="180" t="s">
        <v>253</v>
      </c>
      <c r="T17" s="164" t="s">
        <v>254</v>
      </c>
      <c r="U17" s="165" t="s">
        <v>222</v>
      </c>
      <c r="V17" s="165" t="s">
        <v>223</v>
      </c>
    </row>
    <row r="18" spans="5:22" x14ac:dyDescent="0.25">
      <c r="E18" s="166" t="s">
        <v>216</v>
      </c>
      <c r="F18" s="166" t="s">
        <v>225</v>
      </c>
      <c r="G18" s="166" t="s">
        <v>177</v>
      </c>
      <c r="H18" s="166" t="s">
        <v>255</v>
      </c>
      <c r="I18" s="167" t="s">
        <v>256</v>
      </c>
      <c r="J18" s="166" t="s">
        <v>257</v>
      </c>
      <c r="K18" s="168" t="s">
        <v>134</v>
      </c>
      <c r="N18" s="375"/>
      <c r="O18" s="377"/>
      <c r="P18" s="377"/>
      <c r="Q18" s="180" t="s">
        <v>258</v>
      </c>
      <c r="T18" s="184" t="s">
        <v>259</v>
      </c>
      <c r="U18" s="185" t="s">
        <v>260</v>
      </c>
      <c r="V18" s="185" t="s">
        <v>261</v>
      </c>
    </row>
    <row r="19" spans="5:22" x14ac:dyDescent="0.25">
      <c r="E19" s="166" t="s">
        <v>216</v>
      </c>
      <c r="F19" s="166" t="s">
        <v>225</v>
      </c>
      <c r="G19" s="166" t="s">
        <v>187</v>
      </c>
      <c r="H19" s="166" t="s">
        <v>262</v>
      </c>
      <c r="I19" s="167" t="s">
        <v>263</v>
      </c>
      <c r="J19" s="166" t="s">
        <v>264</v>
      </c>
      <c r="K19" s="168" t="s">
        <v>134</v>
      </c>
      <c r="N19" s="375"/>
      <c r="O19" s="377"/>
      <c r="P19" s="377"/>
      <c r="Q19" s="180" t="s">
        <v>265</v>
      </c>
      <c r="T19" s="186" t="s">
        <v>266</v>
      </c>
      <c r="U19" s="187" t="s">
        <v>267</v>
      </c>
      <c r="V19" s="187" t="s">
        <v>268</v>
      </c>
    </row>
    <row r="20" spans="5:22" x14ac:dyDescent="0.25">
      <c r="E20" s="161" t="s">
        <v>216</v>
      </c>
      <c r="F20" s="161" t="s">
        <v>269</v>
      </c>
      <c r="G20" s="161"/>
      <c r="H20" s="161" t="s">
        <v>270</v>
      </c>
      <c r="I20" s="162" t="s">
        <v>271</v>
      </c>
      <c r="J20" s="161" t="s">
        <v>272</v>
      </c>
      <c r="K20" s="163" t="s">
        <v>134</v>
      </c>
      <c r="N20" s="375"/>
      <c r="O20" s="377"/>
      <c r="P20" s="377"/>
      <c r="Q20" s="180" t="s">
        <v>273</v>
      </c>
      <c r="T20" s="164" t="s">
        <v>274</v>
      </c>
      <c r="U20" s="165" t="s">
        <v>275</v>
      </c>
      <c r="V20" s="165" t="s">
        <v>276</v>
      </c>
    </row>
    <row r="21" spans="5:22" ht="22.5" x14ac:dyDescent="0.25">
      <c r="E21" s="166" t="s">
        <v>216</v>
      </c>
      <c r="F21" s="166" t="s">
        <v>269</v>
      </c>
      <c r="G21" s="166" t="s">
        <v>131</v>
      </c>
      <c r="H21" s="166" t="s">
        <v>277</v>
      </c>
      <c r="I21" s="167" t="s">
        <v>278</v>
      </c>
      <c r="J21" s="166" t="s">
        <v>279</v>
      </c>
      <c r="K21" s="168" t="s">
        <v>134</v>
      </c>
      <c r="N21" s="375"/>
      <c r="O21" s="377"/>
      <c r="P21" s="377"/>
      <c r="Q21" s="180" t="s">
        <v>280</v>
      </c>
      <c r="T21" s="164" t="s">
        <v>281</v>
      </c>
      <c r="U21" s="165" t="s">
        <v>282</v>
      </c>
      <c r="V21" s="165" t="s">
        <v>283</v>
      </c>
    </row>
    <row r="22" spans="5:22" x14ac:dyDescent="0.25">
      <c r="E22" s="166" t="s">
        <v>216</v>
      </c>
      <c r="F22" s="166" t="s">
        <v>269</v>
      </c>
      <c r="G22" s="166" t="s">
        <v>159</v>
      </c>
      <c r="H22" s="166" t="s">
        <v>284</v>
      </c>
      <c r="I22" s="167" t="s">
        <v>285</v>
      </c>
      <c r="J22" s="166" t="s">
        <v>286</v>
      </c>
      <c r="K22" s="168" t="s">
        <v>134</v>
      </c>
      <c r="N22" s="375"/>
      <c r="O22" s="377"/>
      <c r="P22" s="377"/>
      <c r="Q22" s="180" t="s">
        <v>287</v>
      </c>
      <c r="T22" s="164" t="s">
        <v>288</v>
      </c>
      <c r="U22" s="165" t="s">
        <v>289</v>
      </c>
      <c r="V22" s="165" t="s">
        <v>290</v>
      </c>
    </row>
    <row r="23" spans="5:22" ht="15.75" thickBot="1" x14ac:dyDescent="0.3">
      <c r="E23" s="166" t="s">
        <v>216</v>
      </c>
      <c r="F23" s="166" t="s">
        <v>269</v>
      </c>
      <c r="G23" s="166" t="s">
        <v>168</v>
      </c>
      <c r="H23" s="166" t="s">
        <v>291</v>
      </c>
      <c r="I23" s="167" t="s">
        <v>292</v>
      </c>
      <c r="J23" s="166" t="s">
        <v>293</v>
      </c>
      <c r="K23" s="168" t="s">
        <v>134</v>
      </c>
      <c r="N23" s="375"/>
      <c r="O23" s="377"/>
      <c r="P23" s="377"/>
      <c r="Q23" s="180" t="s">
        <v>294</v>
      </c>
      <c r="T23" s="164" t="s">
        <v>295</v>
      </c>
      <c r="U23" s="165" t="s">
        <v>296</v>
      </c>
      <c r="V23" s="165" t="s">
        <v>297</v>
      </c>
    </row>
    <row r="24" spans="5:22" x14ac:dyDescent="0.25">
      <c r="E24" s="166" t="s">
        <v>216</v>
      </c>
      <c r="F24" s="166" t="s">
        <v>269</v>
      </c>
      <c r="G24" s="166" t="s">
        <v>177</v>
      </c>
      <c r="H24" s="166" t="s">
        <v>298</v>
      </c>
      <c r="I24" s="167" t="s">
        <v>299</v>
      </c>
      <c r="J24" s="166" t="s">
        <v>300</v>
      </c>
      <c r="K24" s="168" t="s">
        <v>134</v>
      </c>
      <c r="N24" s="367">
        <v>4</v>
      </c>
      <c r="O24" s="370" t="s">
        <v>301</v>
      </c>
      <c r="P24" s="370" t="s">
        <v>302</v>
      </c>
      <c r="Q24" s="171" t="s">
        <v>303</v>
      </c>
      <c r="T24" s="186" t="s">
        <v>304</v>
      </c>
      <c r="U24" s="187" t="s">
        <v>305</v>
      </c>
      <c r="V24" s="187" t="s">
        <v>306</v>
      </c>
    </row>
    <row r="25" spans="5:22" ht="22.5" x14ac:dyDescent="0.25">
      <c r="E25" s="166" t="s">
        <v>216</v>
      </c>
      <c r="F25" s="166" t="s">
        <v>269</v>
      </c>
      <c r="G25" s="166" t="s">
        <v>187</v>
      </c>
      <c r="H25" s="166" t="s">
        <v>307</v>
      </c>
      <c r="I25" s="167" t="s">
        <v>308</v>
      </c>
      <c r="J25" s="166" t="s">
        <v>309</v>
      </c>
      <c r="K25" s="168" t="s">
        <v>134</v>
      </c>
      <c r="N25" s="368"/>
      <c r="O25" s="371"/>
      <c r="P25" s="371"/>
      <c r="Q25" s="171" t="s">
        <v>310</v>
      </c>
      <c r="T25" s="188" t="s">
        <v>311</v>
      </c>
      <c r="U25" s="189" t="s">
        <v>312</v>
      </c>
      <c r="V25" s="189" t="s">
        <v>313</v>
      </c>
    </row>
    <row r="26" spans="5:22" ht="22.5" x14ac:dyDescent="0.25">
      <c r="E26" s="166" t="s">
        <v>216</v>
      </c>
      <c r="F26" s="166" t="s">
        <v>269</v>
      </c>
      <c r="G26" s="166" t="s">
        <v>199</v>
      </c>
      <c r="H26" s="166" t="s">
        <v>314</v>
      </c>
      <c r="I26" s="167" t="s">
        <v>315</v>
      </c>
      <c r="J26" s="166" t="s">
        <v>316</v>
      </c>
      <c r="K26" s="168" t="s">
        <v>134</v>
      </c>
      <c r="N26" s="368"/>
      <c r="O26" s="371"/>
      <c r="P26" s="371"/>
      <c r="Q26" s="171" t="s">
        <v>317</v>
      </c>
      <c r="T26" s="190" t="s">
        <v>318</v>
      </c>
      <c r="U26" s="191" t="s">
        <v>231</v>
      </c>
      <c r="V26" s="191" t="s">
        <v>232</v>
      </c>
    </row>
    <row r="27" spans="5:22" ht="22.5" x14ac:dyDescent="0.25">
      <c r="E27" s="166" t="s">
        <v>216</v>
      </c>
      <c r="F27" s="166" t="s">
        <v>269</v>
      </c>
      <c r="G27" s="166" t="s">
        <v>208</v>
      </c>
      <c r="H27" s="166" t="s">
        <v>319</v>
      </c>
      <c r="I27" s="167" t="s">
        <v>320</v>
      </c>
      <c r="J27" s="166" t="s">
        <v>321</v>
      </c>
      <c r="K27" s="168" t="s">
        <v>134</v>
      </c>
      <c r="N27" s="368"/>
      <c r="O27" s="371"/>
      <c r="P27" s="371"/>
      <c r="Q27" s="171" t="s">
        <v>322</v>
      </c>
      <c r="T27" s="188" t="s">
        <v>323</v>
      </c>
      <c r="U27" s="189" t="s">
        <v>323</v>
      </c>
      <c r="V27" s="189" t="s">
        <v>324</v>
      </c>
    </row>
    <row r="28" spans="5:22" x14ac:dyDescent="0.25">
      <c r="E28" s="161" t="s">
        <v>216</v>
      </c>
      <c r="F28" s="161" t="s">
        <v>325</v>
      </c>
      <c r="G28" s="161"/>
      <c r="H28" s="161" t="s">
        <v>326</v>
      </c>
      <c r="I28" s="162" t="s">
        <v>327</v>
      </c>
      <c r="J28" s="161" t="s">
        <v>328</v>
      </c>
      <c r="K28" s="163" t="s">
        <v>134</v>
      </c>
      <c r="N28" s="368"/>
      <c r="O28" s="371"/>
      <c r="P28" s="371"/>
      <c r="Q28" s="171" t="s">
        <v>329</v>
      </c>
      <c r="T28" s="188" t="s">
        <v>330</v>
      </c>
      <c r="U28" s="189" t="s">
        <v>330</v>
      </c>
      <c r="V28" s="189" t="s">
        <v>331</v>
      </c>
    </row>
    <row r="29" spans="5:22" x14ac:dyDescent="0.25">
      <c r="E29" s="166" t="s">
        <v>216</v>
      </c>
      <c r="F29" s="166" t="s">
        <v>325</v>
      </c>
      <c r="G29" s="166" t="s">
        <v>131</v>
      </c>
      <c r="H29" s="166" t="s">
        <v>332</v>
      </c>
      <c r="I29" s="167" t="s">
        <v>333</v>
      </c>
      <c r="J29" s="166" t="s">
        <v>334</v>
      </c>
      <c r="K29" s="168" t="s">
        <v>134</v>
      </c>
      <c r="N29" s="368"/>
      <c r="O29" s="371"/>
      <c r="P29" s="371"/>
      <c r="Q29" s="171" t="s">
        <v>335</v>
      </c>
      <c r="T29" s="188" t="s">
        <v>336</v>
      </c>
      <c r="U29" s="189" t="s">
        <v>336</v>
      </c>
      <c r="V29" s="189" t="s">
        <v>337</v>
      </c>
    </row>
    <row r="30" spans="5:22" x14ac:dyDescent="0.25">
      <c r="E30" s="166" t="s">
        <v>216</v>
      </c>
      <c r="F30" s="166" t="s">
        <v>325</v>
      </c>
      <c r="G30" s="166" t="s">
        <v>159</v>
      </c>
      <c r="H30" s="166" t="s">
        <v>338</v>
      </c>
      <c r="I30" s="167" t="s">
        <v>339</v>
      </c>
      <c r="J30" s="166" t="s">
        <v>340</v>
      </c>
      <c r="K30" s="168" t="s">
        <v>134</v>
      </c>
      <c r="N30" s="368"/>
      <c r="O30" s="371"/>
      <c r="P30" s="371"/>
      <c r="Q30" s="192" t="s">
        <v>341</v>
      </c>
      <c r="T30" s="193" t="s">
        <v>342</v>
      </c>
      <c r="U30" s="194" t="s">
        <v>343</v>
      </c>
      <c r="V30" s="194" t="s">
        <v>344</v>
      </c>
    </row>
    <row r="31" spans="5:22" x14ac:dyDescent="0.25">
      <c r="E31" s="166" t="s">
        <v>216</v>
      </c>
      <c r="F31" s="166" t="s">
        <v>325</v>
      </c>
      <c r="G31" s="166" t="s">
        <v>168</v>
      </c>
      <c r="H31" s="166" t="s">
        <v>345</v>
      </c>
      <c r="I31" s="167" t="s">
        <v>346</v>
      </c>
      <c r="J31" s="166" t="s">
        <v>347</v>
      </c>
      <c r="K31" s="168" t="s">
        <v>134</v>
      </c>
      <c r="N31" s="368"/>
      <c r="O31" s="371"/>
      <c r="P31" s="371"/>
      <c r="Q31" s="171" t="s">
        <v>348</v>
      </c>
      <c r="T31" s="195" t="s">
        <v>349</v>
      </c>
      <c r="U31" s="196" t="s">
        <v>350</v>
      </c>
      <c r="V31" s="196" t="s">
        <v>351</v>
      </c>
    </row>
    <row r="32" spans="5:22" ht="22.5" x14ac:dyDescent="0.25">
      <c r="E32" s="166" t="s">
        <v>216</v>
      </c>
      <c r="F32" s="166" t="s">
        <v>325</v>
      </c>
      <c r="G32" s="166" t="s">
        <v>177</v>
      </c>
      <c r="H32" s="166" t="s">
        <v>352</v>
      </c>
      <c r="I32" s="167" t="s">
        <v>353</v>
      </c>
      <c r="J32" s="166" t="s">
        <v>354</v>
      </c>
      <c r="K32" s="168" t="s">
        <v>134</v>
      </c>
      <c r="N32" s="368"/>
      <c r="O32" s="371"/>
      <c r="P32" s="371"/>
      <c r="Q32" s="171" t="s">
        <v>355</v>
      </c>
      <c r="T32" s="188" t="s">
        <v>356</v>
      </c>
      <c r="U32" s="189" t="s">
        <v>357</v>
      </c>
      <c r="V32" s="189" t="s">
        <v>358</v>
      </c>
    </row>
    <row r="33" spans="5:22" ht="15.75" thickBot="1" x14ac:dyDescent="0.3">
      <c r="E33" s="166" t="s">
        <v>216</v>
      </c>
      <c r="F33" s="166" t="s">
        <v>325</v>
      </c>
      <c r="G33" s="166" t="s">
        <v>187</v>
      </c>
      <c r="H33" s="166" t="s">
        <v>359</v>
      </c>
      <c r="I33" s="167" t="s">
        <v>360</v>
      </c>
      <c r="J33" s="166" t="s">
        <v>361</v>
      </c>
      <c r="K33" s="168" t="s">
        <v>134</v>
      </c>
      <c r="N33" s="369"/>
      <c r="O33" s="372"/>
      <c r="P33" s="372"/>
      <c r="Q33" s="174" t="s">
        <v>362</v>
      </c>
      <c r="T33" s="188" t="s">
        <v>363</v>
      </c>
      <c r="U33" s="189" t="s">
        <v>364</v>
      </c>
      <c r="V33" s="189" t="s">
        <v>365</v>
      </c>
    </row>
    <row r="34" spans="5:22" x14ac:dyDescent="0.25">
      <c r="E34" s="161" t="s">
        <v>216</v>
      </c>
      <c r="F34" s="161" t="s">
        <v>366</v>
      </c>
      <c r="G34" s="161"/>
      <c r="H34" s="161" t="s">
        <v>367</v>
      </c>
      <c r="I34" s="162" t="s">
        <v>368</v>
      </c>
      <c r="J34" s="161" t="s">
        <v>369</v>
      </c>
      <c r="K34" s="163" t="s">
        <v>134</v>
      </c>
      <c r="T34" s="188" t="s">
        <v>370</v>
      </c>
      <c r="U34" s="189" t="s">
        <v>370</v>
      </c>
      <c r="V34" s="189" t="s">
        <v>371</v>
      </c>
    </row>
    <row r="35" spans="5:22" x14ac:dyDescent="0.25">
      <c r="E35" s="166" t="s">
        <v>216</v>
      </c>
      <c r="F35" s="166" t="s">
        <v>366</v>
      </c>
      <c r="G35" s="166" t="s">
        <v>131</v>
      </c>
      <c r="H35" s="166" t="s">
        <v>372</v>
      </c>
      <c r="I35" s="167" t="s">
        <v>373</v>
      </c>
      <c r="J35" s="166" t="s">
        <v>374</v>
      </c>
      <c r="K35" s="168" t="s">
        <v>134</v>
      </c>
      <c r="T35" s="195" t="s">
        <v>375</v>
      </c>
      <c r="U35" s="196" t="s">
        <v>376</v>
      </c>
      <c r="V35" s="196" t="s">
        <v>377</v>
      </c>
    </row>
    <row r="36" spans="5:22" ht="22.5" x14ac:dyDescent="0.25">
      <c r="E36" s="166" t="s">
        <v>216</v>
      </c>
      <c r="F36" s="166" t="s">
        <v>366</v>
      </c>
      <c r="G36" s="166" t="s">
        <v>159</v>
      </c>
      <c r="H36" s="166" t="s">
        <v>378</v>
      </c>
      <c r="I36" s="167" t="s">
        <v>379</v>
      </c>
      <c r="J36" s="166" t="s">
        <v>380</v>
      </c>
      <c r="K36" s="168" t="s">
        <v>134</v>
      </c>
      <c r="T36" s="188" t="s">
        <v>381</v>
      </c>
      <c r="U36" s="189" t="s">
        <v>382</v>
      </c>
      <c r="V36" s="189" t="s">
        <v>383</v>
      </c>
    </row>
    <row r="37" spans="5:22" ht="22.5" x14ac:dyDescent="0.25">
      <c r="E37" s="166" t="s">
        <v>216</v>
      </c>
      <c r="F37" s="166" t="s">
        <v>366</v>
      </c>
      <c r="G37" s="166" t="s">
        <v>168</v>
      </c>
      <c r="H37" s="166" t="s">
        <v>384</v>
      </c>
      <c r="I37" s="167" t="s">
        <v>385</v>
      </c>
      <c r="J37" s="166" t="s">
        <v>386</v>
      </c>
      <c r="K37" s="168" t="s">
        <v>134</v>
      </c>
      <c r="T37" s="188" t="s">
        <v>387</v>
      </c>
      <c r="U37" s="189" t="s">
        <v>387</v>
      </c>
      <c r="V37" s="189" t="s">
        <v>388</v>
      </c>
    </row>
    <row r="38" spans="5:22" ht="22.5" x14ac:dyDescent="0.25">
      <c r="E38" s="166" t="s">
        <v>216</v>
      </c>
      <c r="F38" s="166" t="s">
        <v>366</v>
      </c>
      <c r="G38" s="166" t="s">
        <v>177</v>
      </c>
      <c r="H38" s="166" t="s">
        <v>389</v>
      </c>
      <c r="I38" s="167" t="s">
        <v>390</v>
      </c>
      <c r="J38" s="166" t="s">
        <v>391</v>
      </c>
      <c r="K38" s="168" t="s">
        <v>134</v>
      </c>
      <c r="T38" s="195" t="s">
        <v>392</v>
      </c>
      <c r="U38" s="196" t="s">
        <v>393</v>
      </c>
      <c r="V38" s="196" t="s">
        <v>394</v>
      </c>
    </row>
    <row r="39" spans="5:22" x14ac:dyDescent="0.25">
      <c r="E39" s="166" t="s">
        <v>216</v>
      </c>
      <c r="F39" s="166" t="s">
        <v>366</v>
      </c>
      <c r="G39" s="166" t="s">
        <v>187</v>
      </c>
      <c r="H39" s="166" t="s">
        <v>395</v>
      </c>
      <c r="I39" s="167" t="s">
        <v>396</v>
      </c>
      <c r="J39" s="166" t="s">
        <v>397</v>
      </c>
      <c r="K39" s="168" t="s">
        <v>134</v>
      </c>
      <c r="T39" s="188" t="s">
        <v>398</v>
      </c>
      <c r="U39" s="189" t="s">
        <v>399</v>
      </c>
      <c r="V39" s="189" t="s">
        <v>400</v>
      </c>
    </row>
    <row r="40" spans="5:22" x14ac:dyDescent="0.25">
      <c r="E40" s="161" t="s">
        <v>216</v>
      </c>
      <c r="F40" s="161" t="s">
        <v>141</v>
      </c>
      <c r="G40" s="161"/>
      <c r="H40" s="161" t="s">
        <v>401</v>
      </c>
      <c r="I40" s="162" t="s">
        <v>402</v>
      </c>
      <c r="J40" s="161" t="s">
        <v>403</v>
      </c>
      <c r="K40" s="163" t="s">
        <v>134</v>
      </c>
      <c r="T40" s="172" t="s">
        <v>404</v>
      </c>
      <c r="U40" s="173" t="s">
        <v>405</v>
      </c>
      <c r="V40" s="173"/>
    </row>
    <row r="41" spans="5:22" x14ac:dyDescent="0.25">
      <c r="E41" s="166" t="s">
        <v>216</v>
      </c>
      <c r="F41" s="166" t="s">
        <v>141</v>
      </c>
      <c r="G41" s="166" t="s">
        <v>131</v>
      </c>
      <c r="H41" s="166" t="s">
        <v>406</v>
      </c>
      <c r="I41" s="167" t="s">
        <v>179</v>
      </c>
      <c r="J41" s="166" t="s">
        <v>407</v>
      </c>
      <c r="K41" s="168" t="s">
        <v>134</v>
      </c>
      <c r="T41" s="188" t="s">
        <v>408</v>
      </c>
      <c r="U41" s="189" t="s">
        <v>409</v>
      </c>
      <c r="V41" s="189"/>
    </row>
    <row r="42" spans="5:22" x14ac:dyDescent="0.25">
      <c r="E42" s="177" t="s">
        <v>410</v>
      </c>
      <c r="F42" s="177"/>
      <c r="G42" s="177"/>
      <c r="H42" s="177" t="s">
        <v>410</v>
      </c>
      <c r="I42" s="178" t="s">
        <v>411</v>
      </c>
      <c r="J42" s="177" t="s">
        <v>412</v>
      </c>
      <c r="K42" s="179" t="s">
        <v>134</v>
      </c>
      <c r="T42" s="188" t="s">
        <v>413</v>
      </c>
      <c r="U42" s="189" t="s">
        <v>414</v>
      </c>
      <c r="V42" s="189"/>
    </row>
    <row r="43" spans="5:22" x14ac:dyDescent="0.25">
      <c r="E43" s="161" t="s">
        <v>410</v>
      </c>
      <c r="F43" s="161" t="s">
        <v>225</v>
      </c>
      <c r="G43" s="161"/>
      <c r="H43" s="161" t="s">
        <v>415</v>
      </c>
      <c r="I43" s="162" t="s">
        <v>416</v>
      </c>
      <c r="J43" s="161" t="s">
        <v>417</v>
      </c>
      <c r="K43" s="163" t="s">
        <v>134</v>
      </c>
      <c r="T43" s="188" t="s">
        <v>418</v>
      </c>
      <c r="U43" s="189" t="s">
        <v>419</v>
      </c>
      <c r="V43" s="189"/>
    </row>
    <row r="44" spans="5:22" x14ac:dyDescent="0.25">
      <c r="E44" s="166" t="s">
        <v>410</v>
      </c>
      <c r="F44" s="166" t="s">
        <v>225</v>
      </c>
      <c r="G44" s="166" t="s">
        <v>131</v>
      </c>
      <c r="H44" s="166" t="s">
        <v>420</v>
      </c>
      <c r="I44" s="167" t="s">
        <v>421</v>
      </c>
      <c r="J44" s="166" t="s">
        <v>422</v>
      </c>
      <c r="K44" s="168" t="s">
        <v>134</v>
      </c>
      <c r="T44" s="188" t="s">
        <v>423</v>
      </c>
      <c r="U44" s="189" t="s">
        <v>424</v>
      </c>
      <c r="V44" s="189"/>
    </row>
    <row r="45" spans="5:22" x14ac:dyDescent="0.25">
      <c r="E45" s="166" t="s">
        <v>410</v>
      </c>
      <c r="F45" s="166" t="s">
        <v>225</v>
      </c>
      <c r="G45" s="166" t="s">
        <v>159</v>
      </c>
      <c r="H45" s="166" t="s">
        <v>425</v>
      </c>
      <c r="I45" s="167" t="s">
        <v>426</v>
      </c>
      <c r="J45" s="166" t="s">
        <v>427</v>
      </c>
      <c r="K45" s="168" t="s">
        <v>134</v>
      </c>
      <c r="T45" s="188" t="s">
        <v>428</v>
      </c>
      <c r="U45" s="189" t="s">
        <v>429</v>
      </c>
      <c r="V45" s="189"/>
    </row>
    <row r="46" spans="5:22" x14ac:dyDescent="0.25">
      <c r="E46" s="161" t="s">
        <v>410</v>
      </c>
      <c r="F46" s="161" t="s">
        <v>269</v>
      </c>
      <c r="G46" s="161"/>
      <c r="H46" s="161" t="s">
        <v>430</v>
      </c>
      <c r="I46" s="162" t="s">
        <v>431</v>
      </c>
      <c r="J46" s="161" t="s">
        <v>432</v>
      </c>
      <c r="K46" s="163" t="s">
        <v>134</v>
      </c>
      <c r="T46" s="188" t="s">
        <v>433</v>
      </c>
      <c r="U46" s="189" t="s">
        <v>434</v>
      </c>
      <c r="V46" s="189"/>
    </row>
    <row r="47" spans="5:22" x14ac:dyDescent="0.25">
      <c r="E47" s="166" t="s">
        <v>410</v>
      </c>
      <c r="F47" s="166" t="s">
        <v>269</v>
      </c>
      <c r="G47" s="166" t="s">
        <v>131</v>
      </c>
      <c r="H47" s="166" t="s">
        <v>435</v>
      </c>
      <c r="I47" s="167" t="s">
        <v>436</v>
      </c>
      <c r="J47" s="166" t="s">
        <v>437</v>
      </c>
      <c r="K47" s="168" t="s">
        <v>134</v>
      </c>
      <c r="T47" s="188" t="s">
        <v>438</v>
      </c>
      <c r="U47" s="189" t="s">
        <v>439</v>
      </c>
      <c r="V47" s="189"/>
    </row>
    <row r="48" spans="5:22" x14ac:dyDescent="0.25">
      <c r="E48" s="166" t="s">
        <v>410</v>
      </c>
      <c r="F48" s="166" t="s">
        <v>269</v>
      </c>
      <c r="G48" s="166" t="s">
        <v>159</v>
      </c>
      <c r="H48" s="166" t="s">
        <v>440</v>
      </c>
      <c r="I48" s="167" t="s">
        <v>441</v>
      </c>
      <c r="J48" s="166" t="s">
        <v>442</v>
      </c>
      <c r="K48" s="168" t="s">
        <v>134</v>
      </c>
      <c r="T48" s="188" t="s">
        <v>443</v>
      </c>
      <c r="U48" s="189" t="s">
        <v>444</v>
      </c>
      <c r="V48" s="189"/>
    </row>
    <row r="49" spans="5:11" x14ac:dyDescent="0.25">
      <c r="E49" s="166" t="s">
        <v>410</v>
      </c>
      <c r="F49" s="166" t="s">
        <v>269</v>
      </c>
      <c r="G49" s="166" t="s">
        <v>168</v>
      </c>
      <c r="H49" s="166" t="s">
        <v>445</v>
      </c>
      <c r="I49" s="167" t="s">
        <v>446</v>
      </c>
      <c r="J49" s="166" t="s">
        <v>447</v>
      </c>
      <c r="K49" s="168" t="s">
        <v>134</v>
      </c>
    </row>
    <row r="50" spans="5:11" x14ac:dyDescent="0.25">
      <c r="E50" s="166" t="s">
        <v>410</v>
      </c>
      <c r="F50" s="166" t="s">
        <v>269</v>
      </c>
      <c r="G50" s="166" t="s">
        <v>177</v>
      </c>
      <c r="H50" s="166" t="s">
        <v>448</v>
      </c>
      <c r="I50" s="167" t="s">
        <v>449</v>
      </c>
      <c r="J50" s="166" t="s">
        <v>450</v>
      </c>
      <c r="K50" s="168" t="s">
        <v>134</v>
      </c>
    </row>
    <row r="51" spans="5:11" x14ac:dyDescent="0.25">
      <c r="E51" s="166" t="s">
        <v>410</v>
      </c>
      <c r="F51" s="166" t="s">
        <v>269</v>
      </c>
      <c r="G51" s="166" t="s">
        <v>187</v>
      </c>
      <c r="H51" s="166" t="s">
        <v>451</v>
      </c>
      <c r="I51" s="167" t="s">
        <v>452</v>
      </c>
      <c r="J51" s="166" t="s">
        <v>453</v>
      </c>
      <c r="K51" s="168" t="s">
        <v>134</v>
      </c>
    </row>
    <row r="52" spans="5:11" x14ac:dyDescent="0.25">
      <c r="E52" s="166" t="s">
        <v>410</v>
      </c>
      <c r="F52" s="166" t="s">
        <v>269</v>
      </c>
      <c r="G52" s="166" t="s">
        <v>199</v>
      </c>
      <c r="H52" s="166" t="s">
        <v>454</v>
      </c>
      <c r="I52" s="167" t="s">
        <v>455</v>
      </c>
      <c r="J52" s="166" t="s">
        <v>456</v>
      </c>
      <c r="K52" s="168" t="s">
        <v>134</v>
      </c>
    </row>
    <row r="53" spans="5:11" x14ac:dyDescent="0.25">
      <c r="E53" s="161" t="s">
        <v>410</v>
      </c>
      <c r="F53" s="161" t="s">
        <v>325</v>
      </c>
      <c r="G53" s="161"/>
      <c r="H53" s="161" t="s">
        <v>457</v>
      </c>
      <c r="I53" s="162" t="s">
        <v>458</v>
      </c>
      <c r="J53" s="161" t="s">
        <v>459</v>
      </c>
      <c r="K53" s="163" t="s">
        <v>134</v>
      </c>
    </row>
    <row r="54" spans="5:11" x14ac:dyDescent="0.25">
      <c r="E54" s="166" t="s">
        <v>410</v>
      </c>
      <c r="F54" s="166" t="s">
        <v>325</v>
      </c>
      <c r="G54" s="166" t="s">
        <v>131</v>
      </c>
      <c r="H54" s="166" t="s">
        <v>460</v>
      </c>
      <c r="I54" s="167" t="s">
        <v>373</v>
      </c>
      <c r="J54" s="166" t="s">
        <v>461</v>
      </c>
      <c r="K54" s="168" t="s">
        <v>134</v>
      </c>
    </row>
    <row r="55" spans="5:11" x14ac:dyDescent="0.25">
      <c r="E55" s="161" t="s">
        <v>410</v>
      </c>
      <c r="F55" s="161" t="s">
        <v>366</v>
      </c>
      <c r="G55" s="161"/>
      <c r="H55" s="161" t="s">
        <v>462</v>
      </c>
      <c r="I55" s="162" t="s">
        <v>463</v>
      </c>
      <c r="J55" s="161" t="s">
        <v>464</v>
      </c>
      <c r="K55" s="163" t="s">
        <v>134</v>
      </c>
    </row>
    <row r="56" spans="5:11" x14ac:dyDescent="0.25">
      <c r="E56" s="166" t="s">
        <v>410</v>
      </c>
      <c r="F56" s="166" t="s">
        <v>366</v>
      </c>
      <c r="G56" s="166" t="s">
        <v>131</v>
      </c>
      <c r="H56" s="166" t="s">
        <v>465</v>
      </c>
      <c r="I56" s="167" t="s">
        <v>179</v>
      </c>
      <c r="J56" s="166" t="s">
        <v>466</v>
      </c>
      <c r="K56" s="168" t="s">
        <v>134</v>
      </c>
    </row>
    <row r="57" spans="5:11" x14ac:dyDescent="0.25">
      <c r="E57" s="177" t="s">
        <v>467</v>
      </c>
      <c r="F57" s="177"/>
      <c r="G57" s="177"/>
      <c r="H57" s="177" t="s">
        <v>467</v>
      </c>
      <c r="I57" s="178" t="s">
        <v>468</v>
      </c>
      <c r="J57" s="177" t="s">
        <v>469</v>
      </c>
      <c r="K57" s="179" t="s">
        <v>134</v>
      </c>
    </row>
    <row r="58" spans="5:11" x14ac:dyDescent="0.25">
      <c r="E58" s="197" t="s">
        <v>467</v>
      </c>
      <c r="F58" s="197" t="s">
        <v>141</v>
      </c>
      <c r="G58" s="197"/>
      <c r="H58" s="197" t="s">
        <v>470</v>
      </c>
      <c r="I58" s="198" t="s">
        <v>471</v>
      </c>
      <c r="J58" s="197" t="s">
        <v>472</v>
      </c>
      <c r="K58" s="199" t="s">
        <v>134</v>
      </c>
    </row>
    <row r="59" spans="5:11" x14ac:dyDescent="0.25">
      <c r="E59" s="197" t="s">
        <v>467</v>
      </c>
      <c r="F59" s="197" t="s">
        <v>473</v>
      </c>
      <c r="G59" s="197"/>
      <c r="H59" s="197" t="s">
        <v>474</v>
      </c>
      <c r="I59" s="198" t="s">
        <v>475</v>
      </c>
      <c r="J59" s="197" t="s">
        <v>476</v>
      </c>
      <c r="K59" s="199" t="s">
        <v>134</v>
      </c>
    </row>
    <row r="60" spans="5:11" x14ac:dyDescent="0.25">
      <c r="E60" s="197" t="s">
        <v>467</v>
      </c>
      <c r="F60" s="197" t="s">
        <v>477</v>
      </c>
      <c r="G60" s="197"/>
      <c r="H60" s="197" t="s">
        <v>478</v>
      </c>
      <c r="I60" s="198" t="s">
        <v>179</v>
      </c>
      <c r="J60" s="197" t="s">
        <v>479</v>
      </c>
      <c r="K60" s="199" t="s">
        <v>134</v>
      </c>
    </row>
    <row r="61" spans="5:11" x14ac:dyDescent="0.25">
      <c r="E61" s="177" t="s">
        <v>480</v>
      </c>
      <c r="F61" s="177"/>
      <c r="G61" s="177"/>
      <c r="H61" s="177" t="s">
        <v>480</v>
      </c>
      <c r="I61" s="178" t="s">
        <v>481</v>
      </c>
      <c r="J61" s="177" t="s">
        <v>482</v>
      </c>
      <c r="K61" s="179" t="s">
        <v>134</v>
      </c>
    </row>
    <row r="62" spans="5:11" ht="22.5" x14ac:dyDescent="0.25">
      <c r="E62" s="161" t="s">
        <v>480</v>
      </c>
      <c r="F62" s="161" t="s">
        <v>225</v>
      </c>
      <c r="G62" s="161"/>
      <c r="H62" s="161" t="s">
        <v>483</v>
      </c>
      <c r="I62" s="162" t="s">
        <v>484</v>
      </c>
      <c r="J62" s="161" t="s">
        <v>485</v>
      </c>
      <c r="K62" s="163" t="s">
        <v>134</v>
      </c>
    </row>
    <row r="63" spans="5:11" x14ac:dyDescent="0.25">
      <c r="E63" s="166" t="s">
        <v>480</v>
      </c>
      <c r="F63" s="166" t="s">
        <v>225</v>
      </c>
      <c r="G63" s="166" t="s">
        <v>131</v>
      </c>
      <c r="H63" s="166" t="s">
        <v>486</v>
      </c>
      <c r="I63" s="167" t="s">
        <v>487</v>
      </c>
      <c r="J63" s="166" t="s">
        <v>488</v>
      </c>
      <c r="K63" s="168" t="s">
        <v>134</v>
      </c>
    </row>
    <row r="64" spans="5:11" x14ac:dyDescent="0.25">
      <c r="E64" s="166" t="s">
        <v>480</v>
      </c>
      <c r="F64" s="166" t="s">
        <v>225</v>
      </c>
      <c r="G64" s="166" t="s">
        <v>159</v>
      </c>
      <c r="H64" s="166" t="s">
        <v>489</v>
      </c>
      <c r="I64" s="167" t="s">
        <v>490</v>
      </c>
      <c r="J64" s="166" t="s">
        <v>491</v>
      </c>
      <c r="K64" s="168" t="s">
        <v>134</v>
      </c>
    </row>
    <row r="65" spans="5:11" x14ac:dyDescent="0.25">
      <c r="E65" s="166" t="s">
        <v>480</v>
      </c>
      <c r="F65" s="166" t="s">
        <v>225</v>
      </c>
      <c r="G65" s="166" t="s">
        <v>168</v>
      </c>
      <c r="H65" s="166" t="s">
        <v>492</v>
      </c>
      <c r="I65" s="167" t="s">
        <v>493</v>
      </c>
      <c r="J65" s="166" t="s">
        <v>494</v>
      </c>
      <c r="K65" s="168" t="s">
        <v>134</v>
      </c>
    </row>
    <row r="66" spans="5:11" x14ac:dyDescent="0.25">
      <c r="E66" s="166" t="s">
        <v>480</v>
      </c>
      <c r="F66" s="166" t="s">
        <v>225</v>
      </c>
      <c r="G66" s="166" t="s">
        <v>177</v>
      </c>
      <c r="H66" s="166" t="s">
        <v>495</v>
      </c>
      <c r="I66" s="167" t="s">
        <v>496</v>
      </c>
      <c r="J66" s="166" t="s">
        <v>497</v>
      </c>
      <c r="K66" s="168" t="s">
        <v>134</v>
      </c>
    </row>
    <row r="67" spans="5:11" x14ac:dyDescent="0.25">
      <c r="E67" s="166" t="s">
        <v>480</v>
      </c>
      <c r="F67" s="166" t="s">
        <v>225</v>
      </c>
      <c r="G67" s="166" t="s">
        <v>187</v>
      </c>
      <c r="H67" s="166" t="s">
        <v>498</v>
      </c>
      <c r="I67" s="167" t="s">
        <v>499</v>
      </c>
      <c r="J67" s="166" t="s">
        <v>500</v>
      </c>
      <c r="K67" s="168" t="s">
        <v>134</v>
      </c>
    </row>
    <row r="68" spans="5:11" x14ac:dyDescent="0.25">
      <c r="E68" s="166" t="s">
        <v>480</v>
      </c>
      <c r="F68" s="166" t="s">
        <v>225</v>
      </c>
      <c r="G68" s="166" t="s">
        <v>199</v>
      </c>
      <c r="H68" s="166" t="s">
        <v>501</v>
      </c>
      <c r="I68" s="167" t="s">
        <v>502</v>
      </c>
      <c r="J68" s="166" t="s">
        <v>503</v>
      </c>
      <c r="K68" s="168" t="s">
        <v>134</v>
      </c>
    </row>
    <row r="69" spans="5:11" x14ac:dyDescent="0.25">
      <c r="E69" s="166" t="s">
        <v>480</v>
      </c>
      <c r="F69" s="166" t="s">
        <v>225</v>
      </c>
      <c r="G69" s="166" t="s">
        <v>208</v>
      </c>
      <c r="H69" s="166" t="s">
        <v>504</v>
      </c>
      <c r="I69" s="167" t="s">
        <v>455</v>
      </c>
      <c r="J69" s="166" t="s">
        <v>505</v>
      </c>
      <c r="K69" s="168" t="s">
        <v>134</v>
      </c>
    </row>
    <row r="70" spans="5:11" x14ac:dyDescent="0.25">
      <c r="E70" s="166" t="s">
        <v>480</v>
      </c>
      <c r="F70" s="166" t="s">
        <v>225</v>
      </c>
      <c r="G70" s="166" t="s">
        <v>506</v>
      </c>
      <c r="H70" s="166" t="s">
        <v>507</v>
      </c>
      <c r="I70" s="167" t="s">
        <v>508</v>
      </c>
      <c r="J70" s="166" t="s">
        <v>509</v>
      </c>
      <c r="K70" s="168" t="s">
        <v>134</v>
      </c>
    </row>
  </sheetData>
  <autoFilter ref="A3:V70"/>
  <mergeCells count="19">
    <mergeCell ref="T1:V1"/>
    <mergeCell ref="B4:B6"/>
    <mergeCell ref="N4:N9"/>
    <mergeCell ref="O4:O9"/>
    <mergeCell ref="P4:P9"/>
    <mergeCell ref="B7:B9"/>
    <mergeCell ref="B11:B14"/>
    <mergeCell ref="N13:N23"/>
    <mergeCell ref="O13:O23"/>
    <mergeCell ref="P13:P23"/>
    <mergeCell ref="A1:B1"/>
    <mergeCell ref="E1:K1"/>
    <mergeCell ref="N1:Q1"/>
    <mergeCell ref="N24:N33"/>
    <mergeCell ref="O24:O33"/>
    <mergeCell ref="P24:P33"/>
    <mergeCell ref="N10:N12"/>
    <mergeCell ref="O10:O12"/>
    <mergeCell ref="P10:P12"/>
  </mergeCells>
  <pageMargins left="0.7" right="0.7" top="0.75" bottom="0.75" header="0.3" footer="0.3"/>
  <pageSetup paperSize="9" orientation="portrait" r:id="rId1"/>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27"/>
  <sheetViews>
    <sheetView showGridLines="0" tabSelected="1" topLeftCell="N1" zoomScale="70" zoomScaleNormal="70" zoomScaleSheetLayoutView="70" workbookViewId="0">
      <selection activeCell="Q12" sqref="Q12:Q13"/>
    </sheetView>
  </sheetViews>
  <sheetFormatPr baseColWidth="10" defaultRowHeight="15" x14ac:dyDescent="0.25"/>
  <cols>
    <col min="1" max="1" width="2.85546875" style="31" customWidth="1"/>
    <col min="2" max="6" width="5.85546875" style="45" customWidth="1"/>
    <col min="7" max="7" width="8.7109375" style="45" customWidth="1"/>
    <col min="8" max="8" width="24.28515625" style="45" customWidth="1"/>
    <col min="9" max="9" width="17.28515625" style="45" customWidth="1"/>
    <col min="10" max="10" width="13.28515625" style="55" customWidth="1"/>
    <col min="11" max="11" width="25.28515625" customWidth="1"/>
    <col min="12" max="14" width="11.140625" customWidth="1"/>
    <col min="15" max="17" width="14.5703125" customWidth="1"/>
    <col min="18" max="18" width="11.5703125" customWidth="1"/>
    <col min="19" max="19" width="14.42578125" customWidth="1"/>
    <col min="20" max="20" width="15.140625" customWidth="1"/>
    <col min="21" max="21" width="13.85546875" customWidth="1"/>
    <col min="22" max="22" width="15.140625" customWidth="1"/>
    <col min="23" max="23" width="14.42578125" customWidth="1"/>
    <col min="24" max="24" width="13.42578125" style="55" customWidth="1"/>
    <col min="25" max="26" width="24" customWidth="1"/>
    <col min="27" max="32" width="13.28515625" customWidth="1"/>
    <col min="33" max="35" width="14" customWidth="1"/>
    <col min="36" max="36" width="21.85546875" customWidth="1"/>
    <col min="37" max="37" width="27" customWidth="1"/>
    <col min="38" max="38" width="4.42578125" style="29" customWidth="1"/>
    <col min="39" max="16384" width="11.42578125" style="29"/>
  </cols>
  <sheetData>
    <row r="1" spans="1:39" ht="103.5" customHeight="1" x14ac:dyDescent="0.25">
      <c r="B1" s="341" t="s">
        <v>107</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row>
    <row r="2" spans="1:39"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9"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9" s="34" customFormat="1" ht="33" customHeight="1" thickBot="1" x14ac:dyDescent="0.3">
      <c r="A4" s="225"/>
      <c r="B4" s="402" t="s">
        <v>41</v>
      </c>
      <c r="C4" s="403"/>
      <c r="D4" s="403"/>
      <c r="E4" s="403"/>
      <c r="F4" s="403"/>
      <c r="G4" s="403"/>
      <c r="H4" s="403"/>
      <c r="I4" s="344" t="s">
        <v>681</v>
      </c>
      <c r="J4" s="344"/>
      <c r="K4" s="344"/>
      <c r="L4" s="344"/>
      <c r="M4" s="344"/>
      <c r="N4" s="344"/>
      <c r="O4" s="344"/>
      <c r="P4" s="344"/>
      <c r="Q4" s="344"/>
      <c r="R4" s="344"/>
      <c r="S4" s="344"/>
      <c r="T4" s="344"/>
      <c r="U4" s="344"/>
      <c r="V4" s="344"/>
      <c r="W4" s="345"/>
      <c r="X4" s="237"/>
      <c r="Y4" s="232"/>
      <c r="Z4" s="232"/>
      <c r="AA4" s="232"/>
      <c r="AB4" s="225"/>
      <c r="AC4" s="225"/>
      <c r="AD4" s="225"/>
      <c r="AE4" s="225"/>
      <c r="AF4" s="232"/>
      <c r="AG4" s="232"/>
      <c r="AH4" s="232"/>
      <c r="AI4" s="232"/>
      <c r="AJ4" s="232"/>
      <c r="AK4" s="232"/>
      <c r="AL4" s="232"/>
      <c r="AM4" s="232"/>
    </row>
    <row r="5" spans="1:39" s="34" customFormat="1" ht="16.5" thickBot="1" x14ac:dyDescent="0.3">
      <c r="A5" s="225"/>
      <c r="B5" s="241"/>
      <c r="C5" s="241"/>
      <c r="D5" s="241"/>
      <c r="E5" s="241"/>
      <c r="F5" s="241"/>
      <c r="G5" s="241"/>
      <c r="H5" s="241"/>
      <c r="I5" s="242"/>
      <c r="J5" s="243"/>
      <c r="K5" s="244"/>
      <c r="L5" s="244"/>
      <c r="M5" s="244"/>
      <c r="N5" s="228"/>
      <c r="O5" s="245"/>
      <c r="P5" s="231"/>
      <c r="Q5" s="231"/>
      <c r="R5" s="231"/>
      <c r="S5" s="231"/>
      <c r="T5" s="231"/>
      <c r="U5" s="231"/>
      <c r="V5" s="231"/>
      <c r="W5" s="231"/>
      <c r="X5" s="237"/>
      <c r="Y5" s="232"/>
      <c r="Z5" s="232"/>
      <c r="AA5" s="246"/>
      <c r="AB5" s="225"/>
      <c r="AC5" s="225"/>
      <c r="AD5" s="225"/>
      <c r="AE5" s="225"/>
      <c r="AF5" s="246"/>
      <c r="AG5" s="246"/>
      <c r="AH5" s="246"/>
      <c r="AI5" s="246"/>
      <c r="AJ5" s="246"/>
      <c r="AK5" s="231"/>
      <c r="AL5" s="232"/>
      <c r="AM5" s="232"/>
    </row>
    <row r="6" spans="1:39" s="34" customFormat="1" ht="33" customHeight="1" thickBot="1" x14ac:dyDescent="0.3">
      <c r="A6" s="225"/>
      <c r="B6" s="402" t="s">
        <v>20</v>
      </c>
      <c r="C6" s="403"/>
      <c r="D6" s="403"/>
      <c r="E6" s="403"/>
      <c r="F6" s="403"/>
      <c r="G6" s="403"/>
      <c r="H6" s="403"/>
      <c r="I6" s="344" t="s">
        <v>682</v>
      </c>
      <c r="J6" s="344"/>
      <c r="K6" s="344"/>
      <c r="L6" s="344"/>
      <c r="M6" s="344"/>
      <c r="N6" s="344"/>
      <c r="O6" s="344"/>
      <c r="P6" s="344"/>
      <c r="Q6" s="344"/>
      <c r="R6" s="344"/>
      <c r="S6" s="344"/>
      <c r="T6" s="344"/>
      <c r="U6" s="344"/>
      <c r="V6" s="344"/>
      <c r="W6" s="345"/>
      <c r="X6" s="247"/>
      <c r="Y6" s="32"/>
      <c r="Z6" s="32"/>
      <c r="AA6" s="232"/>
      <c r="AB6" s="225"/>
      <c r="AC6" s="225"/>
      <c r="AD6" s="225"/>
      <c r="AE6" s="225"/>
      <c r="AF6" s="404" t="s">
        <v>0</v>
      </c>
      <c r="AG6" s="405"/>
      <c r="AH6" s="405"/>
      <c r="AI6" s="406">
        <v>42186</v>
      </c>
      <c r="AJ6" s="346"/>
      <c r="AK6" s="347"/>
      <c r="AL6" s="232"/>
      <c r="AM6" s="232"/>
    </row>
    <row r="7" spans="1:39" ht="15" customHeight="1" x14ac:dyDescent="0.25">
      <c r="A7" s="225"/>
      <c r="B7" s="226"/>
      <c r="C7" s="226"/>
      <c r="D7" s="226"/>
      <c r="E7" s="226"/>
      <c r="F7" s="226"/>
      <c r="G7" s="226"/>
      <c r="H7" s="226"/>
      <c r="I7" s="226"/>
      <c r="J7" s="227"/>
      <c r="K7" s="12"/>
      <c r="L7" s="12"/>
      <c r="M7" s="12"/>
      <c r="N7" s="12"/>
      <c r="O7" s="228"/>
      <c r="P7" s="228"/>
      <c r="Q7" s="228"/>
      <c r="R7" s="228"/>
      <c r="S7" s="228"/>
      <c r="T7" s="228"/>
      <c r="U7" s="228"/>
      <c r="V7" s="228"/>
      <c r="W7" s="228"/>
      <c r="X7" s="229"/>
      <c r="Y7" s="230"/>
      <c r="Z7" s="230"/>
      <c r="AA7" s="231"/>
      <c r="AB7" s="225"/>
      <c r="AC7" s="225"/>
      <c r="AD7" s="225"/>
      <c r="AE7" s="225"/>
      <c r="AF7" s="231"/>
      <c r="AG7" s="231"/>
      <c r="AH7" s="231"/>
      <c r="AI7" s="231"/>
      <c r="AJ7" s="231"/>
      <c r="AK7" s="231"/>
      <c r="AL7" s="232"/>
      <c r="AM7" s="232"/>
    </row>
    <row r="8" spans="1:39" ht="15.75" thickBot="1" x14ac:dyDescent="0.3">
      <c r="A8" s="225"/>
      <c r="B8" s="226"/>
      <c r="C8" s="226"/>
      <c r="D8" s="226"/>
      <c r="E8" s="226"/>
      <c r="F8" s="226"/>
      <c r="G8" s="226"/>
      <c r="H8" s="226"/>
      <c r="I8" s="226"/>
      <c r="J8" s="227"/>
      <c r="K8" s="231"/>
      <c r="L8" s="231"/>
      <c r="M8" s="231"/>
      <c r="N8" s="231"/>
      <c r="O8" s="231"/>
      <c r="P8" s="231"/>
      <c r="Q8" s="231"/>
      <c r="R8" s="231"/>
      <c r="S8" s="231"/>
      <c r="T8" s="231"/>
      <c r="U8" s="231"/>
      <c r="V8" s="231"/>
      <c r="W8" s="231"/>
      <c r="X8" s="233"/>
      <c r="Y8" s="231"/>
      <c r="Z8" s="231"/>
      <c r="AA8" s="231"/>
      <c r="AB8" s="231"/>
      <c r="AC8" s="231"/>
      <c r="AD8" s="231"/>
      <c r="AE8" s="231"/>
      <c r="AF8" s="231"/>
      <c r="AG8" s="231"/>
      <c r="AH8" s="231"/>
      <c r="AI8" s="231"/>
      <c r="AJ8" s="231"/>
      <c r="AK8" s="231"/>
      <c r="AL8" s="232"/>
      <c r="AM8" s="232"/>
    </row>
    <row r="9" spans="1:39" s="36" customFormat="1" ht="54.75" customHeight="1" x14ac:dyDescent="0.25">
      <c r="A9" s="248"/>
      <c r="B9" s="407" t="s">
        <v>108</v>
      </c>
      <c r="C9" s="408"/>
      <c r="D9" s="408"/>
      <c r="E9" s="408"/>
      <c r="F9" s="408"/>
      <c r="G9" s="409" t="s">
        <v>109</v>
      </c>
      <c r="H9" s="410"/>
      <c r="I9" s="409" t="s">
        <v>19</v>
      </c>
      <c r="J9" s="413" t="s">
        <v>1</v>
      </c>
      <c r="K9" s="414"/>
      <c r="L9" s="414"/>
      <c r="M9" s="414"/>
      <c r="N9" s="414"/>
      <c r="O9" s="414"/>
      <c r="P9" s="414"/>
      <c r="Q9" s="414"/>
      <c r="R9" s="414"/>
      <c r="S9" s="414"/>
      <c r="T9" s="414"/>
      <c r="U9" s="414"/>
      <c r="V9" s="414"/>
      <c r="W9" s="415"/>
      <c r="X9" s="416" t="s">
        <v>112</v>
      </c>
      <c r="Y9" s="417"/>
      <c r="Z9" s="417"/>
      <c r="AA9" s="417"/>
      <c r="AB9" s="417"/>
      <c r="AC9" s="417"/>
      <c r="AD9" s="417"/>
      <c r="AE9" s="417"/>
      <c r="AF9" s="417"/>
      <c r="AG9" s="417"/>
      <c r="AH9" s="417"/>
      <c r="AI9" s="417"/>
      <c r="AJ9" s="417"/>
      <c r="AK9" s="418"/>
      <c r="AL9" s="249"/>
      <c r="AM9" s="249"/>
    </row>
    <row r="10" spans="1:39" s="36" customFormat="1" ht="55.5" customHeight="1" x14ac:dyDescent="0.25">
      <c r="A10" s="248"/>
      <c r="B10" s="419" t="s">
        <v>8</v>
      </c>
      <c r="C10" s="420"/>
      <c r="D10" s="420"/>
      <c r="E10" s="420"/>
      <c r="F10" s="420"/>
      <c r="G10" s="411"/>
      <c r="H10" s="412"/>
      <c r="I10" s="411"/>
      <c r="J10" s="421" t="s">
        <v>32</v>
      </c>
      <c r="K10" s="423" t="s">
        <v>59</v>
      </c>
      <c r="L10" s="424" t="s">
        <v>45</v>
      </c>
      <c r="M10" s="425"/>
      <c r="N10" s="426"/>
      <c r="O10" s="424" t="s">
        <v>66</v>
      </c>
      <c r="P10" s="425"/>
      <c r="Q10" s="426"/>
      <c r="R10" s="423" t="s">
        <v>67</v>
      </c>
      <c r="S10" s="423"/>
      <c r="T10" s="423"/>
      <c r="U10" s="424" t="s">
        <v>48</v>
      </c>
      <c r="V10" s="425"/>
      <c r="W10" s="426"/>
      <c r="X10" s="429" t="s">
        <v>31</v>
      </c>
      <c r="Y10" s="427" t="s">
        <v>110</v>
      </c>
      <c r="Z10" s="427" t="s">
        <v>111</v>
      </c>
      <c r="AA10" s="427" t="s">
        <v>71</v>
      </c>
      <c r="AB10" s="427"/>
      <c r="AC10" s="427"/>
      <c r="AD10" s="427" t="s">
        <v>58</v>
      </c>
      <c r="AE10" s="427"/>
      <c r="AF10" s="427"/>
      <c r="AG10" s="427" t="s">
        <v>48</v>
      </c>
      <c r="AH10" s="427"/>
      <c r="AI10" s="427"/>
      <c r="AJ10" s="427" t="s">
        <v>62</v>
      </c>
      <c r="AK10" s="428" t="s">
        <v>63</v>
      </c>
      <c r="AL10" s="249"/>
      <c r="AM10" s="249"/>
    </row>
    <row r="11" spans="1:39" s="36" customFormat="1" ht="71.25" customHeight="1" x14ac:dyDescent="0.25">
      <c r="A11" s="248"/>
      <c r="B11" s="250" t="s">
        <v>9</v>
      </c>
      <c r="C11" s="251" t="s">
        <v>9</v>
      </c>
      <c r="D11" s="252" t="s">
        <v>585</v>
      </c>
      <c r="E11" s="253" t="s">
        <v>12</v>
      </c>
      <c r="F11" s="253" t="s">
        <v>11</v>
      </c>
      <c r="G11" s="253" t="s">
        <v>72</v>
      </c>
      <c r="H11" s="254" t="s">
        <v>59</v>
      </c>
      <c r="I11" s="254" t="s">
        <v>33</v>
      </c>
      <c r="J11" s="422"/>
      <c r="K11" s="423"/>
      <c r="L11" s="255" t="s">
        <v>64</v>
      </c>
      <c r="M11" s="256" t="s">
        <v>65</v>
      </c>
      <c r="N11" s="255" t="s">
        <v>23</v>
      </c>
      <c r="O11" s="255" t="s">
        <v>64</v>
      </c>
      <c r="P11" s="256" t="s">
        <v>65</v>
      </c>
      <c r="Q11" s="255" t="s">
        <v>23</v>
      </c>
      <c r="R11" s="255" t="s">
        <v>64</v>
      </c>
      <c r="S11" s="256" t="s">
        <v>65</v>
      </c>
      <c r="T11" s="255" t="s">
        <v>23</v>
      </c>
      <c r="U11" s="255" t="s">
        <v>68</v>
      </c>
      <c r="V11" s="256" t="s">
        <v>69</v>
      </c>
      <c r="W11" s="255" t="s">
        <v>49</v>
      </c>
      <c r="X11" s="430"/>
      <c r="Y11" s="427"/>
      <c r="Z11" s="427"/>
      <c r="AA11" s="257" t="s">
        <v>51</v>
      </c>
      <c r="AB11" s="258" t="s">
        <v>52</v>
      </c>
      <c r="AC11" s="257" t="s">
        <v>53</v>
      </c>
      <c r="AD11" s="257" t="s">
        <v>54</v>
      </c>
      <c r="AE11" s="258" t="s">
        <v>55</v>
      </c>
      <c r="AF11" s="257" t="s">
        <v>56</v>
      </c>
      <c r="AG11" s="257" t="s">
        <v>50</v>
      </c>
      <c r="AH11" s="258" t="s">
        <v>70</v>
      </c>
      <c r="AI11" s="257" t="s">
        <v>57</v>
      </c>
      <c r="AJ11" s="427"/>
      <c r="AK11" s="428"/>
      <c r="AL11" s="249"/>
      <c r="AM11" s="249"/>
    </row>
    <row r="12" spans="1:39" s="216" customFormat="1" ht="133.5" customHeight="1" x14ac:dyDescent="0.25">
      <c r="A12" s="259"/>
      <c r="B12" s="387" t="s">
        <v>269</v>
      </c>
      <c r="C12" s="385" t="s">
        <v>325</v>
      </c>
      <c r="D12" s="385" t="s">
        <v>366</v>
      </c>
      <c r="E12" s="385" t="s">
        <v>269</v>
      </c>
      <c r="F12" s="385" t="s">
        <v>225</v>
      </c>
      <c r="G12" s="385" t="s">
        <v>642</v>
      </c>
      <c r="H12" s="389" t="s">
        <v>641</v>
      </c>
      <c r="I12" s="385" t="s">
        <v>643</v>
      </c>
      <c r="J12" s="385" t="s">
        <v>644</v>
      </c>
      <c r="K12" s="431" t="s">
        <v>683</v>
      </c>
      <c r="L12" s="399">
        <v>0.5</v>
      </c>
      <c r="M12" s="393">
        <v>0.5</v>
      </c>
      <c r="N12" s="399">
        <f>+L12+M12</f>
        <v>1</v>
      </c>
      <c r="O12" s="397">
        <f>22.67%+23.33%</f>
        <v>0.45999999999999996</v>
      </c>
      <c r="P12" s="393">
        <v>0.54</v>
      </c>
      <c r="Q12" s="391" t="s">
        <v>684</v>
      </c>
      <c r="R12" s="433">
        <v>0.14230000000000001</v>
      </c>
      <c r="S12" s="436"/>
      <c r="T12" s="436"/>
      <c r="U12" s="434">
        <f>+R12/O12</f>
        <v>0.30934782608695655</v>
      </c>
      <c r="V12" s="395"/>
      <c r="W12" s="395"/>
      <c r="X12" s="276" t="s">
        <v>83</v>
      </c>
      <c r="Y12" s="277">
        <v>0.03</v>
      </c>
      <c r="Z12" s="278" t="s">
        <v>685</v>
      </c>
      <c r="AA12" s="277">
        <v>0.6</v>
      </c>
      <c r="AB12" s="279">
        <v>0.4</v>
      </c>
      <c r="AC12" s="280" t="s">
        <v>688</v>
      </c>
      <c r="AD12" s="295">
        <v>0.29239999999999999</v>
      </c>
      <c r="AE12" s="281"/>
      <c r="AF12" s="278"/>
      <c r="AG12" s="297">
        <f>+AD12/AA12</f>
        <v>0.48733333333333334</v>
      </c>
      <c r="AH12" s="281"/>
      <c r="AI12" s="278"/>
      <c r="AJ12" s="280" t="s">
        <v>689</v>
      </c>
      <c r="AK12" s="282"/>
      <c r="AL12" s="260"/>
      <c r="AM12" s="260"/>
    </row>
    <row r="13" spans="1:39" s="76" customFormat="1" ht="155.25" customHeight="1" thickBot="1" x14ac:dyDescent="0.3">
      <c r="A13" s="225"/>
      <c r="B13" s="388"/>
      <c r="C13" s="386"/>
      <c r="D13" s="386"/>
      <c r="E13" s="386"/>
      <c r="F13" s="386"/>
      <c r="G13" s="386"/>
      <c r="H13" s="390"/>
      <c r="I13" s="401"/>
      <c r="J13" s="401"/>
      <c r="K13" s="432"/>
      <c r="L13" s="400"/>
      <c r="M13" s="438"/>
      <c r="N13" s="400"/>
      <c r="O13" s="398"/>
      <c r="P13" s="394"/>
      <c r="Q13" s="392"/>
      <c r="R13" s="392"/>
      <c r="S13" s="437"/>
      <c r="T13" s="437"/>
      <c r="U13" s="435"/>
      <c r="V13" s="396"/>
      <c r="W13" s="396"/>
      <c r="X13" s="294" t="s">
        <v>84</v>
      </c>
      <c r="Y13" s="310">
        <v>0.97</v>
      </c>
      <c r="Z13" s="280" t="s">
        <v>687</v>
      </c>
      <c r="AA13" s="310">
        <v>0.43</v>
      </c>
      <c r="AB13" s="311">
        <v>0.56999999999999995</v>
      </c>
      <c r="AC13" s="280" t="s">
        <v>684</v>
      </c>
      <c r="AD13" s="296">
        <v>0.13669999999999999</v>
      </c>
      <c r="AE13" s="261"/>
      <c r="AF13" s="261"/>
      <c r="AG13" s="297">
        <f>+AD13/AA13</f>
        <v>0.317906976744186</v>
      </c>
      <c r="AH13" s="262"/>
      <c r="AI13" s="262"/>
      <c r="AJ13" s="280" t="s">
        <v>690</v>
      </c>
      <c r="AK13" s="263"/>
      <c r="AL13" s="232"/>
      <c r="AM13" s="232"/>
    </row>
    <row r="14" spans="1:39" s="53" customFormat="1" ht="34.5" customHeight="1" thickBot="1" x14ac:dyDescent="0.3">
      <c r="A14" s="264"/>
      <c r="B14" s="265"/>
      <c r="C14" s="266"/>
      <c r="D14" s="266"/>
      <c r="E14" s="266"/>
      <c r="F14" s="266"/>
      <c r="G14" s="266"/>
      <c r="H14" s="266"/>
      <c r="I14" s="267"/>
      <c r="J14" s="268"/>
      <c r="K14" s="266"/>
      <c r="L14" s="266"/>
      <c r="M14" s="266"/>
      <c r="N14" s="266"/>
      <c r="O14" s="439" t="s">
        <v>691</v>
      </c>
      <c r="P14" s="439"/>
      <c r="Q14" s="439"/>
      <c r="R14" s="439"/>
      <c r="S14" s="439"/>
      <c r="T14" s="439"/>
      <c r="U14" s="269">
        <f>+U12</f>
        <v>0.30934782608695655</v>
      </c>
      <c r="V14" s="269"/>
      <c r="W14" s="269"/>
      <c r="X14" s="440" t="s">
        <v>60</v>
      </c>
      <c r="Y14" s="440"/>
      <c r="Z14" s="440"/>
      <c r="AA14" s="440"/>
      <c r="AB14" s="270">
        <v>2</v>
      </c>
      <c r="AC14" s="271"/>
      <c r="AD14" s="441" t="s">
        <v>46</v>
      </c>
      <c r="AE14" s="442"/>
      <c r="AF14" s="443"/>
      <c r="AG14" s="269">
        <f>+AVERAGE(AG12:AG13)/2</f>
        <v>0.20131007751937985</v>
      </c>
      <c r="AH14" s="269"/>
      <c r="AI14" s="269"/>
      <c r="AJ14" s="272"/>
      <c r="AK14" s="273"/>
      <c r="AL14" s="274"/>
      <c r="AM14" s="274"/>
    </row>
    <row r="15" spans="1:39" x14ac:dyDescent="0.25">
      <c r="A15" s="225"/>
      <c r="B15" s="234"/>
      <c r="C15" s="234"/>
      <c r="D15" s="234"/>
      <c r="E15" s="234"/>
      <c r="F15" s="234"/>
      <c r="G15" s="234"/>
      <c r="H15" s="234"/>
      <c r="I15" s="234"/>
      <c r="J15" s="233"/>
      <c r="K15" s="231"/>
      <c r="L15" s="231"/>
      <c r="M15" s="231"/>
      <c r="N15" s="231"/>
      <c r="O15" s="231"/>
      <c r="P15" s="231"/>
      <c r="Q15" s="231"/>
      <c r="R15" s="231"/>
      <c r="S15" s="231"/>
      <c r="T15" s="231"/>
      <c r="U15" s="231"/>
      <c r="V15" s="231"/>
      <c r="W15" s="231"/>
      <c r="X15" s="233"/>
      <c r="Y15" s="231"/>
      <c r="Z15" s="235"/>
      <c r="AA15" s="231"/>
      <c r="AB15" s="231"/>
      <c r="AC15" s="231"/>
      <c r="AD15" s="231"/>
      <c r="AE15" s="231"/>
      <c r="AF15" s="231"/>
      <c r="AG15" s="231"/>
      <c r="AH15" s="231"/>
      <c r="AI15" s="231"/>
      <c r="AJ15" s="231"/>
      <c r="AK15" s="231"/>
      <c r="AL15" s="232"/>
      <c r="AM15" s="232"/>
    </row>
    <row r="16" spans="1:39" ht="15.75" thickBot="1" x14ac:dyDescent="0.3">
      <c r="A16" s="225"/>
      <c r="B16" s="234"/>
      <c r="C16" s="234"/>
      <c r="D16" s="234"/>
      <c r="E16" s="234"/>
      <c r="F16" s="234"/>
      <c r="G16" s="236"/>
      <c r="H16" s="236"/>
      <c r="I16" s="236"/>
      <c r="J16" s="237"/>
      <c r="K16" s="232"/>
      <c r="L16" s="232"/>
      <c r="M16" s="6"/>
      <c r="N16" s="6"/>
      <c r="O16" s="6"/>
      <c r="P16" s="231"/>
      <c r="Q16" s="231"/>
      <c r="R16" s="231"/>
      <c r="S16" s="231"/>
      <c r="T16" s="231"/>
      <c r="U16" s="231"/>
      <c r="V16" s="231"/>
      <c r="W16" s="231"/>
      <c r="X16" s="233"/>
      <c r="Y16" s="225"/>
      <c r="Z16" s="225"/>
      <c r="AA16" s="225"/>
      <c r="AB16" s="225"/>
      <c r="AC16" s="225"/>
      <c r="AD16" s="225"/>
      <c r="AE16" s="225"/>
      <c r="AF16" s="225"/>
      <c r="AG16" s="225"/>
      <c r="AH16" s="225"/>
      <c r="AI16" s="225"/>
      <c r="AJ16" s="231"/>
      <c r="AK16" s="231"/>
      <c r="AL16" s="232"/>
      <c r="AM16" s="232"/>
    </row>
    <row r="17" spans="1:39" s="51" customFormat="1" ht="39" customHeight="1" x14ac:dyDescent="0.25">
      <c r="A17" s="238"/>
      <c r="B17" s="239"/>
      <c r="C17" s="239"/>
      <c r="D17" s="239"/>
      <c r="E17" s="444" t="s">
        <v>44</v>
      </c>
      <c r="F17" s="445"/>
      <c r="G17" s="446"/>
      <c r="H17" s="447" t="s">
        <v>36</v>
      </c>
      <c r="I17" s="448"/>
      <c r="J17" s="448"/>
      <c r="K17" s="449"/>
      <c r="L17" s="447" t="s">
        <v>2</v>
      </c>
      <c r="M17" s="448"/>
      <c r="N17" s="449"/>
      <c r="O17" s="447" t="s">
        <v>3</v>
      </c>
      <c r="P17" s="448"/>
      <c r="Q17" s="450"/>
      <c r="R17" s="275"/>
      <c r="S17" s="275"/>
      <c r="T17" s="275"/>
      <c r="U17" s="275"/>
      <c r="V17" s="275"/>
      <c r="W17" s="238"/>
      <c r="X17" s="238"/>
      <c r="Y17" s="225"/>
      <c r="Z17" s="225"/>
      <c r="AA17" s="225"/>
      <c r="AB17" s="225"/>
      <c r="AC17" s="225"/>
      <c r="AD17" s="225"/>
      <c r="AE17" s="225"/>
      <c r="AF17" s="225"/>
      <c r="AG17" s="225"/>
      <c r="AH17" s="225"/>
      <c r="AI17" s="225"/>
      <c r="AJ17" s="240"/>
      <c r="AK17" s="240"/>
      <c r="AL17" s="238"/>
      <c r="AM17" s="238"/>
    </row>
    <row r="18" spans="1:39" ht="69.95" customHeight="1" x14ac:dyDescent="0.25">
      <c r="A18" s="225"/>
      <c r="B18" s="234"/>
      <c r="C18" s="234"/>
      <c r="D18" s="234"/>
      <c r="E18" s="463" t="s">
        <v>37</v>
      </c>
      <c r="F18" s="464"/>
      <c r="G18" s="465"/>
      <c r="H18" s="466" t="s">
        <v>692</v>
      </c>
      <c r="I18" s="467"/>
      <c r="J18" s="467"/>
      <c r="K18" s="468"/>
      <c r="L18" s="469" t="s">
        <v>695</v>
      </c>
      <c r="M18" s="470"/>
      <c r="N18" s="471"/>
      <c r="O18" s="472"/>
      <c r="P18" s="473"/>
      <c r="Q18" s="474"/>
      <c r="R18" s="275"/>
      <c r="S18" s="275"/>
      <c r="T18" s="275"/>
      <c r="U18" s="275"/>
      <c r="V18" s="275"/>
      <c r="W18" s="232"/>
      <c r="X18" s="232"/>
      <c r="Y18" s="225"/>
      <c r="Z18" s="225"/>
      <c r="AA18" s="225"/>
      <c r="AB18" s="225"/>
      <c r="AC18" s="225"/>
      <c r="AD18" s="225"/>
      <c r="AE18" s="225"/>
      <c r="AF18" s="225"/>
      <c r="AG18" s="225"/>
      <c r="AH18" s="225"/>
      <c r="AI18" s="225"/>
      <c r="AJ18" s="231"/>
      <c r="AK18" s="231"/>
      <c r="AL18" s="232"/>
      <c r="AM18" s="232"/>
    </row>
    <row r="19" spans="1:39" ht="69.95" customHeight="1" x14ac:dyDescent="0.25">
      <c r="A19" s="225"/>
      <c r="B19" s="234"/>
      <c r="C19" s="234"/>
      <c r="D19" s="234"/>
      <c r="E19" s="463" t="s">
        <v>38</v>
      </c>
      <c r="F19" s="464"/>
      <c r="G19" s="465"/>
      <c r="H19" s="466" t="s">
        <v>693</v>
      </c>
      <c r="I19" s="467"/>
      <c r="J19" s="467"/>
      <c r="K19" s="468"/>
      <c r="L19" s="469" t="s">
        <v>696</v>
      </c>
      <c r="M19" s="470"/>
      <c r="N19" s="471"/>
      <c r="O19" s="472"/>
      <c r="P19" s="473"/>
      <c r="Q19" s="474"/>
      <c r="R19" s="275"/>
      <c r="S19" s="275"/>
      <c r="T19" s="275"/>
      <c r="U19" s="275"/>
      <c r="V19" s="275"/>
      <c r="W19" s="232"/>
      <c r="X19" s="232"/>
      <c r="Y19" s="225"/>
      <c r="Z19" s="225"/>
      <c r="AA19" s="225"/>
      <c r="AB19" s="225"/>
      <c r="AC19" s="225"/>
      <c r="AD19" s="225"/>
      <c r="AE19" s="225"/>
      <c r="AF19" s="225"/>
      <c r="AG19" s="225"/>
      <c r="AH19" s="225"/>
      <c r="AI19" s="225"/>
      <c r="AJ19" s="231"/>
      <c r="AK19" s="231"/>
      <c r="AL19" s="232"/>
      <c r="AM19" s="232"/>
    </row>
    <row r="20" spans="1:39" ht="69.95" customHeight="1" thickBot="1" x14ac:dyDescent="0.3">
      <c r="A20" s="225"/>
      <c r="B20" s="234"/>
      <c r="C20" s="234"/>
      <c r="D20" s="234"/>
      <c r="E20" s="451" t="s">
        <v>39</v>
      </c>
      <c r="F20" s="452"/>
      <c r="G20" s="453"/>
      <c r="H20" s="454" t="s">
        <v>694</v>
      </c>
      <c r="I20" s="455"/>
      <c r="J20" s="455"/>
      <c r="K20" s="456"/>
      <c r="L20" s="457" t="s">
        <v>595</v>
      </c>
      <c r="M20" s="458"/>
      <c r="N20" s="459"/>
      <c r="O20" s="460"/>
      <c r="P20" s="461"/>
      <c r="Q20" s="462"/>
      <c r="R20" s="275"/>
      <c r="S20" s="275"/>
      <c r="T20" s="275"/>
      <c r="U20" s="275"/>
      <c r="V20" s="275"/>
      <c r="W20" s="232"/>
      <c r="X20" s="232"/>
      <c r="Y20" s="225"/>
      <c r="Z20" s="225"/>
      <c r="AA20" s="225"/>
      <c r="AB20" s="225"/>
      <c r="AC20" s="225"/>
      <c r="AD20" s="225"/>
      <c r="AE20" s="225"/>
      <c r="AF20" s="225"/>
      <c r="AG20" s="225"/>
      <c r="AH20" s="225"/>
      <c r="AI20" s="225"/>
      <c r="AJ20" s="231"/>
      <c r="AK20" s="231"/>
      <c r="AL20" s="232"/>
      <c r="AM20" s="232"/>
    </row>
    <row r="21" spans="1:39" x14ac:dyDescent="0.25">
      <c r="D21" s="46"/>
      <c r="E21" s="46"/>
      <c r="F21" s="46"/>
      <c r="G21" s="46"/>
      <c r="H21" s="46"/>
      <c r="I21" s="46"/>
      <c r="J21" s="59"/>
      <c r="K21" s="29"/>
      <c r="L21" s="29"/>
      <c r="M21" s="29"/>
      <c r="N21" s="29"/>
      <c r="O21" s="29"/>
      <c r="P21" s="29"/>
      <c r="Q21" s="29"/>
      <c r="R21" s="29"/>
      <c r="S21" s="29"/>
      <c r="T21" s="29"/>
      <c r="U21" s="29"/>
      <c r="V21" s="29"/>
      <c r="W21" s="29"/>
      <c r="X21" s="59"/>
      <c r="Y21" s="31"/>
      <c r="Z21" s="31"/>
      <c r="AA21" s="31"/>
      <c r="AB21" s="31"/>
      <c r="AC21" s="31"/>
      <c r="AD21" s="31"/>
      <c r="AE21" s="31"/>
      <c r="AF21" s="31"/>
      <c r="AG21" s="31"/>
      <c r="AH21" s="31"/>
      <c r="AI21" s="31"/>
    </row>
    <row r="22" spans="1:39" x14ac:dyDescent="0.25">
      <c r="D22" s="46"/>
      <c r="E22" s="46"/>
      <c r="F22" s="46"/>
      <c r="G22" s="46"/>
      <c r="H22" s="46"/>
      <c r="I22" s="46"/>
      <c r="J22" s="59"/>
      <c r="K22" s="29"/>
      <c r="L22" s="29"/>
      <c r="M22" s="29"/>
      <c r="N22" s="29"/>
      <c r="O22" s="29"/>
      <c r="P22" s="29"/>
      <c r="Q22" s="29"/>
      <c r="R22" s="29"/>
      <c r="S22" s="29"/>
      <c r="T22" s="29"/>
      <c r="U22" s="29"/>
      <c r="V22" s="29"/>
      <c r="W22" s="29"/>
      <c r="X22" s="59"/>
      <c r="Y22" s="31"/>
      <c r="Z22" s="31"/>
      <c r="AA22" s="31"/>
      <c r="AB22" s="31"/>
      <c r="AC22" s="31"/>
      <c r="AD22" s="31"/>
      <c r="AE22" s="31"/>
      <c r="AF22" s="31"/>
      <c r="AG22" s="31"/>
      <c r="AH22" s="31"/>
      <c r="AI22" s="31"/>
    </row>
    <row r="23" spans="1:39" x14ac:dyDescent="0.25">
      <c r="D23" s="46"/>
      <c r="E23" s="46"/>
      <c r="F23" s="46"/>
      <c r="G23" s="46"/>
      <c r="H23" s="46"/>
      <c r="I23" s="46"/>
      <c r="J23" s="59"/>
      <c r="K23" s="29"/>
      <c r="L23" s="29"/>
      <c r="M23" s="29"/>
      <c r="N23" s="29"/>
      <c r="O23" s="29"/>
      <c r="P23" s="29"/>
      <c r="Q23" s="29"/>
      <c r="R23" s="29"/>
      <c r="S23" s="29"/>
      <c r="T23" s="29"/>
      <c r="U23" s="29"/>
      <c r="V23" s="29"/>
      <c r="W23" s="29"/>
      <c r="X23" s="59"/>
      <c r="Y23" s="31"/>
      <c r="Z23" s="31"/>
      <c r="AA23" s="31"/>
      <c r="AB23" s="31"/>
      <c r="AC23" s="31"/>
      <c r="AD23" s="31"/>
      <c r="AE23" s="31"/>
      <c r="AF23" s="31"/>
      <c r="AG23" s="31"/>
      <c r="AH23" s="31"/>
      <c r="AI23" s="31"/>
    </row>
    <row r="24" spans="1:39" x14ac:dyDescent="0.25">
      <c r="D24" s="46"/>
      <c r="E24" s="46"/>
      <c r="F24" s="46"/>
      <c r="G24" s="46"/>
      <c r="H24" s="46"/>
      <c r="I24" s="46"/>
      <c r="J24" s="59"/>
      <c r="K24" s="29"/>
      <c r="L24" s="29"/>
      <c r="M24" s="29"/>
      <c r="N24" s="29"/>
      <c r="O24" s="29"/>
      <c r="P24" s="29"/>
      <c r="Q24" s="29"/>
      <c r="R24" s="29"/>
      <c r="S24" s="29"/>
      <c r="T24" s="29"/>
      <c r="U24" s="29"/>
      <c r="V24" s="29"/>
      <c r="W24" s="29"/>
      <c r="X24" s="59"/>
      <c r="Y24" s="31"/>
      <c r="Z24" s="31"/>
      <c r="AA24" s="31"/>
      <c r="AB24" s="31"/>
      <c r="AC24" s="31"/>
      <c r="AD24" s="31"/>
      <c r="AE24" s="31"/>
      <c r="AF24" s="31"/>
      <c r="AG24" s="31"/>
      <c r="AH24" s="31"/>
      <c r="AI24" s="31"/>
    </row>
    <row r="25" spans="1:39" x14ac:dyDescent="0.25">
      <c r="I25" s="46"/>
      <c r="J25" s="59"/>
      <c r="K25" s="29"/>
      <c r="L25" s="29"/>
      <c r="M25" s="29"/>
      <c r="N25" s="29"/>
      <c r="O25" s="29"/>
      <c r="P25" s="29"/>
      <c r="Q25" s="29"/>
      <c r="R25" s="29"/>
      <c r="S25" s="29"/>
      <c r="T25" s="29"/>
      <c r="U25" s="29"/>
      <c r="V25" s="29"/>
      <c r="W25" s="29"/>
      <c r="X25" s="59"/>
      <c r="Y25" s="31"/>
      <c r="Z25" s="31"/>
      <c r="AA25" s="31"/>
      <c r="AB25" s="31"/>
      <c r="AC25" s="31"/>
      <c r="AD25" s="31"/>
      <c r="AE25" s="31"/>
      <c r="AF25" s="31"/>
      <c r="AG25" s="31"/>
      <c r="AH25" s="31"/>
      <c r="AI25" s="31"/>
    </row>
    <row r="26" spans="1:39" customFormat="1" x14ac:dyDescent="0.25">
      <c r="A26" s="31"/>
      <c r="B26" s="45"/>
      <c r="C26" s="45"/>
      <c r="D26" s="45"/>
      <c r="E26" s="45"/>
      <c r="F26" s="45"/>
      <c r="G26" s="45"/>
      <c r="H26" s="45"/>
      <c r="I26" s="45"/>
      <c r="J26" s="55"/>
      <c r="L26" s="29"/>
      <c r="M26" s="29"/>
      <c r="N26" s="29"/>
      <c r="O26" s="29"/>
      <c r="P26" s="29"/>
      <c r="Q26" s="29"/>
      <c r="R26" s="29"/>
      <c r="S26" s="29"/>
      <c r="T26" s="29"/>
      <c r="U26" s="29"/>
      <c r="V26" s="29"/>
      <c r="W26" s="29"/>
      <c r="X26" s="59"/>
      <c r="Y26" s="31"/>
      <c r="Z26" s="31"/>
      <c r="AA26" s="31"/>
      <c r="AB26" s="31"/>
      <c r="AC26" s="31"/>
      <c r="AD26" s="31"/>
      <c r="AE26" s="31"/>
      <c r="AF26" s="31"/>
      <c r="AG26" s="31"/>
      <c r="AH26" s="31"/>
      <c r="AI26" s="31"/>
    </row>
    <row r="27" spans="1:39" customFormat="1" x14ac:dyDescent="0.25">
      <c r="A27" s="31"/>
      <c r="B27" s="45"/>
      <c r="C27" s="45"/>
      <c r="D27" s="45"/>
      <c r="E27" s="45"/>
      <c r="F27" s="45"/>
      <c r="G27" s="45"/>
      <c r="H27" s="45"/>
      <c r="I27" s="45"/>
      <c r="J27" s="55"/>
      <c r="X27" s="55"/>
      <c r="Y27" s="31"/>
      <c r="Z27" s="31"/>
      <c r="AA27" s="31"/>
      <c r="AB27" s="31"/>
      <c r="AC27" s="31"/>
      <c r="AD27" s="31"/>
      <c r="AE27" s="31"/>
      <c r="AF27" s="31"/>
      <c r="AG27" s="31"/>
      <c r="AH27" s="31"/>
      <c r="AI27" s="31"/>
    </row>
  </sheetData>
  <mergeCells count="68">
    <mergeCell ref="E20:G20"/>
    <mergeCell ref="H20:K20"/>
    <mergeCell ref="L20:N20"/>
    <mergeCell ref="O20:Q20"/>
    <mergeCell ref="E18:G18"/>
    <mergeCell ref="H18:K18"/>
    <mergeCell ref="L18:N18"/>
    <mergeCell ref="O18:Q18"/>
    <mergeCell ref="E19:G19"/>
    <mergeCell ref="H19:K19"/>
    <mergeCell ref="L19:N19"/>
    <mergeCell ref="O19:Q19"/>
    <mergeCell ref="O14:T14"/>
    <mergeCell ref="X14:AA14"/>
    <mergeCell ref="AD14:AF14"/>
    <mergeCell ref="E17:G17"/>
    <mergeCell ref="H17:K17"/>
    <mergeCell ref="L17:N17"/>
    <mergeCell ref="O17:Q17"/>
    <mergeCell ref="X10:X11"/>
    <mergeCell ref="Y10:Y11"/>
    <mergeCell ref="Z10:Z11"/>
    <mergeCell ref="AA10:AC10"/>
    <mergeCell ref="K12:K13"/>
    <mergeCell ref="R12:R13"/>
    <mergeCell ref="U12:U13"/>
    <mergeCell ref="S12:S13"/>
    <mergeCell ref="T12:T13"/>
    <mergeCell ref="M12:M13"/>
    <mergeCell ref="L12:L13"/>
    <mergeCell ref="W12:W13"/>
    <mergeCell ref="B9:F9"/>
    <mergeCell ref="G9:H10"/>
    <mergeCell ref="I9:I10"/>
    <mergeCell ref="J9:W9"/>
    <mergeCell ref="X9:AK9"/>
    <mergeCell ref="B10:F10"/>
    <mergeCell ref="J10:J11"/>
    <mergeCell ref="K10:K11"/>
    <mergeCell ref="L10:N10"/>
    <mergeCell ref="O10:Q10"/>
    <mergeCell ref="AD10:AF10"/>
    <mergeCell ref="AG10:AI10"/>
    <mergeCell ref="AJ10:AJ11"/>
    <mergeCell ref="AK10:AK11"/>
    <mergeCell ref="R10:T10"/>
    <mergeCell ref="U10:W10"/>
    <mergeCell ref="B1:AK1"/>
    <mergeCell ref="B4:H4"/>
    <mergeCell ref="I4:W4"/>
    <mergeCell ref="B6:H6"/>
    <mergeCell ref="I6:W6"/>
    <mergeCell ref="AF6:AH6"/>
    <mergeCell ref="AI6:AK6"/>
    <mergeCell ref="H12:H13"/>
    <mergeCell ref="G12:G13"/>
    <mergeCell ref="Q12:Q13"/>
    <mergeCell ref="P12:P13"/>
    <mergeCell ref="V12:V13"/>
    <mergeCell ref="O12:O13"/>
    <mergeCell ref="N12:N13"/>
    <mergeCell ref="J12:J13"/>
    <mergeCell ref="I12:I13"/>
    <mergeCell ref="F12:F13"/>
    <mergeCell ref="E12:E13"/>
    <mergeCell ref="D12:D13"/>
    <mergeCell ref="C12:C13"/>
    <mergeCell ref="B12:B13"/>
  </mergeCells>
  <printOptions horizontalCentered="1"/>
  <pageMargins left="1.0236220472440944" right="3.937007874015748E-2" top="0.74803149606299213" bottom="0.74803149606299213" header="0.31496062992125984" footer="0.31496062992125984"/>
  <pageSetup paperSize="5" scale="31" pageOrder="overThenDown" orientation="landscape" r:id="rId1"/>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K36"/>
  <sheetViews>
    <sheetView showGridLines="0" view="pageBreakPreview" topLeftCell="S1" zoomScale="60" zoomScaleNormal="85" workbookViewId="0">
      <selection activeCell="AC14" sqref="AC14"/>
    </sheetView>
  </sheetViews>
  <sheetFormatPr baseColWidth="10" defaultRowHeight="15" x14ac:dyDescent="0.25"/>
  <cols>
    <col min="1" max="1" width="2.85546875" style="31" customWidth="1"/>
    <col min="2" max="5" width="4.5703125" style="45" customWidth="1"/>
    <col min="6" max="6" width="9.140625" style="45" customWidth="1"/>
    <col min="7" max="7" width="8.7109375" style="45" customWidth="1"/>
    <col min="8" max="8" width="24.28515625" style="45" customWidth="1"/>
    <col min="9" max="9" width="17.28515625" style="45" customWidth="1"/>
    <col min="10" max="10" width="13.28515625" style="55" customWidth="1"/>
    <col min="11" max="11" width="25.28515625" customWidth="1"/>
    <col min="12" max="14" width="11.140625" customWidth="1"/>
    <col min="15" max="17" width="14.5703125" customWidth="1"/>
    <col min="18" max="18" width="11.5703125" customWidth="1"/>
    <col min="19" max="20" width="14.42578125" customWidth="1"/>
    <col min="21" max="21" width="13.85546875" customWidth="1"/>
    <col min="22" max="22" width="15.140625" customWidth="1"/>
    <col min="23" max="23" width="14.42578125" customWidth="1"/>
    <col min="24" max="24" width="13.42578125" style="55" customWidth="1"/>
    <col min="25" max="26" width="24" customWidth="1"/>
    <col min="27" max="32" width="13.28515625" customWidth="1"/>
    <col min="33" max="35" width="14" customWidth="1"/>
    <col min="36" max="36" width="21.85546875" customWidth="1"/>
    <col min="37" max="37" width="27" customWidth="1"/>
    <col min="38" max="38" width="21.42578125" style="29" customWidth="1"/>
    <col min="39" max="16384" width="11.42578125" style="29"/>
  </cols>
  <sheetData>
    <row r="1" spans="1:37" ht="103.5" customHeight="1" x14ac:dyDescent="0.25">
      <c r="B1" s="341" t="s">
        <v>107</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row>
    <row r="2" spans="1:37"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7"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7" s="34" customFormat="1" ht="33" customHeight="1" thickBot="1" x14ac:dyDescent="0.3">
      <c r="A4" s="49"/>
      <c r="B4" s="503" t="s">
        <v>41</v>
      </c>
      <c r="C4" s="504"/>
      <c r="D4" s="504"/>
      <c r="E4" s="504"/>
      <c r="F4" s="504"/>
      <c r="G4" s="504"/>
      <c r="H4" s="504"/>
      <c r="I4" s="565"/>
      <c r="J4" s="565"/>
      <c r="K4" s="565"/>
      <c r="L4" s="565"/>
      <c r="M4" s="565"/>
      <c r="N4" s="565"/>
      <c r="O4" s="565"/>
      <c r="P4" s="565"/>
      <c r="Q4" s="565"/>
      <c r="R4" s="565"/>
      <c r="S4" s="565"/>
      <c r="T4" s="565"/>
      <c r="U4" s="565"/>
      <c r="V4" s="565"/>
      <c r="W4" s="566"/>
      <c r="X4" s="56"/>
      <c r="AB4" s="49"/>
      <c r="AC4" s="49"/>
      <c r="AD4" s="49"/>
      <c r="AE4" s="49"/>
    </row>
    <row r="5" spans="1:37" s="34" customFormat="1" ht="16.5" thickBot="1" x14ac:dyDescent="0.3">
      <c r="A5" s="49"/>
      <c r="B5" s="44"/>
      <c r="C5" s="44"/>
      <c r="D5" s="44"/>
      <c r="E5" s="44"/>
      <c r="F5" s="44"/>
      <c r="G5" s="44"/>
      <c r="H5" s="44"/>
      <c r="I5" s="47"/>
      <c r="J5" s="63"/>
      <c r="K5" s="38"/>
      <c r="L5" s="38"/>
      <c r="M5" s="38"/>
      <c r="N5" s="39"/>
      <c r="O5" s="37"/>
      <c r="P5" s="40"/>
      <c r="Q5" s="40"/>
      <c r="R5" s="40"/>
      <c r="S5" s="40"/>
      <c r="T5" s="40"/>
      <c r="U5" s="40"/>
      <c r="V5" s="40"/>
      <c r="W5" s="40"/>
      <c r="X5" s="56"/>
      <c r="AA5" s="41"/>
      <c r="AB5" s="49"/>
      <c r="AC5" s="49"/>
      <c r="AD5" s="49"/>
      <c r="AE5" s="49"/>
      <c r="AF5" s="41"/>
      <c r="AG5" s="41"/>
      <c r="AH5" s="41"/>
      <c r="AI5" s="41"/>
      <c r="AJ5" s="41"/>
      <c r="AK5" s="40"/>
    </row>
    <row r="6" spans="1:37" s="34" customFormat="1" ht="33" customHeight="1" thickBot="1" x14ac:dyDescent="0.3">
      <c r="A6" s="49"/>
      <c r="B6" s="503" t="s">
        <v>20</v>
      </c>
      <c r="C6" s="504"/>
      <c r="D6" s="504"/>
      <c r="E6" s="504"/>
      <c r="F6" s="504"/>
      <c r="G6" s="504"/>
      <c r="H6" s="504"/>
      <c r="I6" s="565"/>
      <c r="J6" s="565"/>
      <c r="K6" s="565"/>
      <c r="L6" s="565"/>
      <c r="M6" s="565"/>
      <c r="N6" s="565"/>
      <c r="O6" s="565"/>
      <c r="P6" s="565"/>
      <c r="Q6" s="565"/>
      <c r="R6" s="565"/>
      <c r="S6" s="565"/>
      <c r="T6" s="565"/>
      <c r="U6" s="565"/>
      <c r="V6" s="565"/>
      <c r="W6" s="566"/>
      <c r="X6" s="57"/>
      <c r="Y6" s="35"/>
      <c r="Z6" s="35"/>
      <c r="AB6" s="49"/>
      <c r="AC6" s="49"/>
      <c r="AD6" s="49"/>
      <c r="AE6" s="49"/>
      <c r="AF6" s="567" t="s">
        <v>0</v>
      </c>
      <c r="AG6" s="568"/>
      <c r="AH6" s="568"/>
      <c r="AI6" s="569" t="s">
        <v>40</v>
      </c>
      <c r="AJ6" s="569"/>
      <c r="AK6" s="570"/>
    </row>
    <row r="7" spans="1:37" ht="15" customHeight="1" x14ac:dyDescent="0.25">
      <c r="B7" s="43"/>
      <c r="C7" s="43"/>
      <c r="D7" s="43"/>
      <c r="E7" s="43"/>
      <c r="F7" s="43"/>
      <c r="G7" s="43"/>
      <c r="H7" s="43"/>
      <c r="I7" s="43"/>
      <c r="J7" s="62"/>
      <c r="K7" s="12"/>
      <c r="L7" s="12"/>
      <c r="M7" s="12"/>
      <c r="N7" s="12"/>
      <c r="O7" s="13"/>
      <c r="P7" s="13"/>
      <c r="Q7" s="13"/>
      <c r="R7" s="13"/>
      <c r="S7" s="13"/>
      <c r="T7" s="13"/>
      <c r="U7" s="13"/>
      <c r="V7" s="13"/>
      <c r="W7" s="13"/>
      <c r="X7" s="58"/>
      <c r="Y7" s="33"/>
      <c r="Z7" s="33"/>
      <c r="AB7" s="49"/>
      <c r="AC7" s="49"/>
      <c r="AD7" s="49"/>
      <c r="AE7" s="49"/>
    </row>
    <row r="8" spans="1:37" ht="15.75" thickBot="1" x14ac:dyDescent="0.3">
      <c r="B8" s="62" t="s">
        <v>225</v>
      </c>
      <c r="C8" s="62" t="s">
        <v>269</v>
      </c>
      <c r="D8" s="62" t="s">
        <v>325</v>
      </c>
      <c r="E8" s="62" t="s">
        <v>366</v>
      </c>
      <c r="F8" s="62" t="s">
        <v>141</v>
      </c>
      <c r="G8" s="62" t="s">
        <v>510</v>
      </c>
      <c r="H8" s="62" t="s">
        <v>473</v>
      </c>
      <c r="I8" s="62" t="s">
        <v>511</v>
      </c>
      <c r="J8" s="62" t="s">
        <v>477</v>
      </c>
      <c r="K8" s="62" t="s">
        <v>216</v>
      </c>
      <c r="L8" s="62" t="s">
        <v>512</v>
      </c>
      <c r="M8" s="62" t="s">
        <v>410</v>
      </c>
      <c r="N8" s="62" t="s">
        <v>513</v>
      </c>
      <c r="O8" s="62" t="s">
        <v>467</v>
      </c>
      <c r="P8" s="62" t="s">
        <v>514</v>
      </c>
      <c r="Q8" s="62" t="s">
        <v>515</v>
      </c>
      <c r="R8" s="62" t="s">
        <v>516</v>
      </c>
      <c r="S8" s="62" t="s">
        <v>517</v>
      </c>
      <c r="T8" s="62" t="s">
        <v>480</v>
      </c>
      <c r="U8" s="62" t="s">
        <v>518</v>
      </c>
      <c r="V8" s="62" t="s">
        <v>519</v>
      </c>
      <c r="W8" s="62" t="s">
        <v>520</v>
      </c>
      <c r="X8" s="62" t="s">
        <v>521</v>
      </c>
      <c r="Y8" s="62" t="s">
        <v>522</v>
      </c>
      <c r="Z8" s="62" t="s">
        <v>523</v>
      </c>
      <c r="AA8" s="62" t="s">
        <v>524</v>
      </c>
      <c r="AB8" s="62" t="s">
        <v>525</v>
      </c>
      <c r="AC8" s="62" t="s">
        <v>526</v>
      </c>
      <c r="AD8" s="62" t="s">
        <v>527</v>
      </c>
      <c r="AE8" s="62" t="s">
        <v>528</v>
      </c>
      <c r="AF8" s="62" t="s">
        <v>529</v>
      </c>
      <c r="AG8" s="62" t="s">
        <v>530</v>
      </c>
      <c r="AH8" s="62" t="s">
        <v>531</v>
      </c>
      <c r="AI8" s="62" t="s">
        <v>532</v>
      </c>
      <c r="AJ8" s="62" t="s">
        <v>533</v>
      </c>
      <c r="AK8" s="62" t="s">
        <v>534</v>
      </c>
    </row>
    <row r="9" spans="1:37" s="36" customFormat="1" ht="54.75" customHeight="1" x14ac:dyDescent="0.25">
      <c r="A9" s="50"/>
      <c r="B9" s="525" t="s">
        <v>108</v>
      </c>
      <c r="C9" s="526"/>
      <c r="D9" s="526"/>
      <c r="E9" s="526"/>
      <c r="F9" s="526"/>
      <c r="G9" s="549" t="s">
        <v>109</v>
      </c>
      <c r="H9" s="573"/>
      <c r="I9" s="549" t="s">
        <v>19</v>
      </c>
      <c r="J9" s="551" t="s">
        <v>1</v>
      </c>
      <c r="K9" s="552"/>
      <c r="L9" s="552"/>
      <c r="M9" s="552"/>
      <c r="N9" s="552"/>
      <c r="O9" s="552"/>
      <c r="P9" s="552"/>
      <c r="Q9" s="552"/>
      <c r="R9" s="552"/>
      <c r="S9" s="552"/>
      <c r="T9" s="552"/>
      <c r="U9" s="552"/>
      <c r="V9" s="552"/>
      <c r="W9" s="553"/>
      <c r="X9" s="554" t="s">
        <v>112</v>
      </c>
      <c r="Y9" s="555"/>
      <c r="Z9" s="555"/>
      <c r="AA9" s="555"/>
      <c r="AB9" s="555"/>
      <c r="AC9" s="555"/>
      <c r="AD9" s="555"/>
      <c r="AE9" s="555"/>
      <c r="AF9" s="555"/>
      <c r="AG9" s="555"/>
      <c r="AH9" s="555"/>
      <c r="AI9" s="555"/>
      <c r="AJ9" s="555"/>
      <c r="AK9" s="556"/>
    </row>
    <row r="10" spans="1:37" s="36" customFormat="1" ht="55.5" customHeight="1" x14ac:dyDescent="0.25">
      <c r="A10" s="50"/>
      <c r="B10" s="575" t="s">
        <v>8</v>
      </c>
      <c r="C10" s="576"/>
      <c r="D10" s="576"/>
      <c r="E10" s="576"/>
      <c r="F10" s="576"/>
      <c r="G10" s="550"/>
      <c r="H10" s="574"/>
      <c r="I10" s="550"/>
      <c r="J10" s="557" t="s">
        <v>32</v>
      </c>
      <c r="K10" s="559" t="s">
        <v>59</v>
      </c>
      <c r="L10" s="560" t="s">
        <v>45</v>
      </c>
      <c r="M10" s="561"/>
      <c r="N10" s="562"/>
      <c r="O10" s="560" t="s">
        <v>66</v>
      </c>
      <c r="P10" s="561"/>
      <c r="Q10" s="562"/>
      <c r="R10" s="559" t="s">
        <v>67</v>
      </c>
      <c r="S10" s="559"/>
      <c r="T10" s="559"/>
      <c r="U10" s="560" t="s">
        <v>48</v>
      </c>
      <c r="V10" s="561"/>
      <c r="W10" s="562"/>
      <c r="X10" s="563" t="s">
        <v>31</v>
      </c>
      <c r="Y10" s="548" t="s">
        <v>110</v>
      </c>
      <c r="Z10" s="548" t="s">
        <v>111</v>
      </c>
      <c r="AA10" s="548" t="s">
        <v>71</v>
      </c>
      <c r="AB10" s="548"/>
      <c r="AC10" s="548"/>
      <c r="AD10" s="548" t="s">
        <v>58</v>
      </c>
      <c r="AE10" s="548"/>
      <c r="AF10" s="548"/>
      <c r="AG10" s="548" t="s">
        <v>48</v>
      </c>
      <c r="AH10" s="548"/>
      <c r="AI10" s="548"/>
      <c r="AJ10" s="548" t="s">
        <v>62</v>
      </c>
      <c r="AK10" s="577" t="s">
        <v>63</v>
      </c>
    </row>
    <row r="11" spans="1:37" s="36" customFormat="1" ht="71.25" customHeight="1" x14ac:dyDescent="0.25">
      <c r="A11" s="50"/>
      <c r="B11" s="66" t="s">
        <v>9</v>
      </c>
      <c r="C11" s="571" t="s">
        <v>10</v>
      </c>
      <c r="D11" s="572"/>
      <c r="E11" s="67" t="s">
        <v>11</v>
      </c>
      <c r="F11" s="67" t="s">
        <v>12</v>
      </c>
      <c r="G11" s="67" t="s">
        <v>72</v>
      </c>
      <c r="H11" s="68" t="s">
        <v>59</v>
      </c>
      <c r="I11" s="68" t="s">
        <v>33</v>
      </c>
      <c r="J11" s="558"/>
      <c r="K11" s="559"/>
      <c r="L11" s="65" t="s">
        <v>64</v>
      </c>
      <c r="M11" s="65" t="s">
        <v>65</v>
      </c>
      <c r="N11" s="65" t="s">
        <v>23</v>
      </c>
      <c r="O11" s="65" t="s">
        <v>64</v>
      </c>
      <c r="P11" s="65" t="s">
        <v>65</v>
      </c>
      <c r="Q11" s="65" t="s">
        <v>23</v>
      </c>
      <c r="R11" s="65" t="s">
        <v>64</v>
      </c>
      <c r="S11" s="65" t="s">
        <v>65</v>
      </c>
      <c r="T11" s="65" t="s">
        <v>23</v>
      </c>
      <c r="U11" s="65" t="s">
        <v>68</v>
      </c>
      <c r="V11" s="65" t="s">
        <v>69</v>
      </c>
      <c r="W11" s="65" t="s">
        <v>49</v>
      </c>
      <c r="X11" s="564"/>
      <c r="Y11" s="548"/>
      <c r="Z11" s="548"/>
      <c r="AA11" s="64" t="s">
        <v>51</v>
      </c>
      <c r="AB11" s="64" t="s">
        <v>52</v>
      </c>
      <c r="AC11" s="64" t="s">
        <v>53</v>
      </c>
      <c r="AD11" s="64" t="s">
        <v>54</v>
      </c>
      <c r="AE11" s="64" t="s">
        <v>55</v>
      </c>
      <c r="AF11" s="64" t="s">
        <v>56</v>
      </c>
      <c r="AG11" s="64" t="s">
        <v>50</v>
      </c>
      <c r="AH11" s="64" t="s">
        <v>70</v>
      </c>
      <c r="AI11" s="64" t="s">
        <v>57</v>
      </c>
      <c r="AJ11" s="548"/>
      <c r="AK11" s="577"/>
    </row>
    <row r="12" spans="1:37" s="76" customFormat="1" ht="54" customHeight="1" x14ac:dyDescent="0.2">
      <c r="A12" s="69"/>
      <c r="B12" s="489">
        <v>1</v>
      </c>
      <c r="C12" s="487">
        <v>0</v>
      </c>
      <c r="D12" s="487">
        <v>4</v>
      </c>
      <c r="E12" s="487">
        <v>1</v>
      </c>
      <c r="F12" s="487">
        <v>1</v>
      </c>
      <c r="G12" s="487">
        <v>8</v>
      </c>
      <c r="H12" s="498" t="s">
        <v>73</v>
      </c>
      <c r="I12" s="578" t="s">
        <v>74</v>
      </c>
      <c r="J12" s="496" t="s">
        <v>76</v>
      </c>
      <c r="K12" s="491" t="s">
        <v>77</v>
      </c>
      <c r="L12" s="77">
        <v>0.5</v>
      </c>
      <c r="M12" s="71">
        <v>0.5</v>
      </c>
      <c r="N12" s="71">
        <v>1</v>
      </c>
      <c r="O12" s="89">
        <v>0.79800000000000004</v>
      </c>
      <c r="P12" s="88">
        <v>0.80700000000000005</v>
      </c>
      <c r="Q12" s="74" t="s">
        <v>94</v>
      </c>
      <c r="R12" s="92">
        <v>0.79</v>
      </c>
      <c r="S12" s="88">
        <v>0.80500000000000005</v>
      </c>
      <c r="T12" s="88">
        <v>0.80500000000000005</v>
      </c>
      <c r="U12" s="93">
        <f t="shared" ref="U12:V15" si="0">+R12/O12</f>
        <v>0.9899749373433584</v>
      </c>
      <c r="V12" s="93">
        <f t="shared" si="0"/>
        <v>0.99752168525402729</v>
      </c>
      <c r="W12" s="93">
        <f>+T12/P12</f>
        <v>0.99752168525402729</v>
      </c>
      <c r="X12" s="546" t="s">
        <v>83</v>
      </c>
      <c r="Y12" s="545">
        <v>0.3</v>
      </c>
      <c r="Z12" s="543" t="s">
        <v>80</v>
      </c>
      <c r="AA12" s="89">
        <v>0.79800000000000004</v>
      </c>
      <c r="AB12" s="88">
        <v>0.80700000000000005</v>
      </c>
      <c r="AC12" s="73" t="s">
        <v>94</v>
      </c>
      <c r="AD12" s="90">
        <v>0.79</v>
      </c>
      <c r="AE12" s="87">
        <v>0.80500000000000005</v>
      </c>
      <c r="AF12" s="87">
        <v>0.80500000000000005</v>
      </c>
      <c r="AG12" s="91">
        <f t="shared" ref="AG12:AH15" si="1">+AD12/AA12</f>
        <v>0.9899749373433584</v>
      </c>
      <c r="AH12" s="91">
        <f t="shared" si="1"/>
        <v>0.99752168525402729</v>
      </c>
      <c r="AI12" s="91">
        <f>+AF12/AB12</f>
        <v>0.99752168525402729</v>
      </c>
      <c r="AJ12" s="74" t="s">
        <v>105</v>
      </c>
      <c r="AK12" s="75"/>
    </row>
    <row r="13" spans="1:37" s="76" customFormat="1" ht="54" customHeight="1" x14ac:dyDescent="0.2">
      <c r="A13" s="69"/>
      <c r="B13" s="489"/>
      <c r="C13" s="487"/>
      <c r="D13" s="487"/>
      <c r="E13" s="487"/>
      <c r="F13" s="487"/>
      <c r="G13" s="487"/>
      <c r="H13" s="498"/>
      <c r="I13" s="578"/>
      <c r="J13" s="496"/>
      <c r="K13" s="492"/>
      <c r="L13" s="77">
        <v>0.5</v>
      </c>
      <c r="M13" s="71">
        <v>0.5</v>
      </c>
      <c r="N13" s="71">
        <v>1</v>
      </c>
      <c r="O13" s="89">
        <v>0.51800000000000002</v>
      </c>
      <c r="P13" s="88">
        <v>0.53800000000000003</v>
      </c>
      <c r="Q13" s="74" t="s">
        <v>95</v>
      </c>
      <c r="R13" s="92">
        <v>0.51</v>
      </c>
      <c r="S13" s="88">
        <v>0.52900000000000003</v>
      </c>
      <c r="T13" s="88">
        <v>0.52900000000000003</v>
      </c>
      <c r="U13" s="93">
        <f t="shared" si="0"/>
        <v>0.98455598455598459</v>
      </c>
      <c r="V13" s="93">
        <f t="shared" si="0"/>
        <v>0.98327137546468402</v>
      </c>
      <c r="W13" s="93">
        <f>+T13/P13</f>
        <v>0.98327137546468402</v>
      </c>
      <c r="X13" s="486"/>
      <c r="Y13" s="484"/>
      <c r="Z13" s="544"/>
      <c r="AA13" s="89">
        <v>0.51800000000000002</v>
      </c>
      <c r="AB13" s="88">
        <v>0.53800000000000003</v>
      </c>
      <c r="AC13" s="73" t="s">
        <v>95</v>
      </c>
      <c r="AD13" s="90">
        <v>0.51</v>
      </c>
      <c r="AE13" s="87">
        <v>0.52900000000000003</v>
      </c>
      <c r="AF13" s="87">
        <v>0.52900000000000003</v>
      </c>
      <c r="AG13" s="91">
        <f t="shared" si="1"/>
        <v>0.98455598455598459</v>
      </c>
      <c r="AH13" s="91">
        <f t="shared" si="1"/>
        <v>0.98327137546468402</v>
      </c>
      <c r="AI13" s="91">
        <f>+AF13/AB13</f>
        <v>0.98327137546468402</v>
      </c>
      <c r="AJ13" s="74" t="s">
        <v>105</v>
      </c>
      <c r="AK13" s="75"/>
    </row>
    <row r="14" spans="1:37" s="76" customFormat="1" ht="111" customHeight="1" x14ac:dyDescent="0.2">
      <c r="A14" s="69"/>
      <c r="B14" s="489"/>
      <c r="C14" s="487"/>
      <c r="D14" s="487"/>
      <c r="E14" s="487"/>
      <c r="F14" s="487"/>
      <c r="G14" s="487"/>
      <c r="H14" s="498"/>
      <c r="I14" s="578"/>
      <c r="J14" s="496"/>
      <c r="K14" s="492"/>
      <c r="L14" s="77">
        <v>0.45</v>
      </c>
      <c r="M14" s="71">
        <v>0.55000000000000004</v>
      </c>
      <c r="N14" s="71">
        <v>1</v>
      </c>
      <c r="O14" s="78">
        <v>9</v>
      </c>
      <c r="P14" s="78">
        <v>11</v>
      </c>
      <c r="Q14" s="74" t="s">
        <v>86</v>
      </c>
      <c r="R14" s="79">
        <v>7</v>
      </c>
      <c r="S14" s="79">
        <v>9</v>
      </c>
      <c r="T14" s="79">
        <v>16</v>
      </c>
      <c r="U14" s="80">
        <f t="shared" si="0"/>
        <v>0.77777777777777779</v>
      </c>
      <c r="V14" s="80">
        <f t="shared" si="0"/>
        <v>0.81818181818181823</v>
      </c>
      <c r="W14" s="80">
        <f>+(T14/20)</f>
        <v>0.8</v>
      </c>
      <c r="X14" s="81" t="s">
        <v>84</v>
      </c>
      <c r="Y14" s="82">
        <v>0.15</v>
      </c>
      <c r="Z14" s="72" t="s">
        <v>81</v>
      </c>
      <c r="AA14" s="78">
        <v>9</v>
      </c>
      <c r="AB14" s="78">
        <v>11</v>
      </c>
      <c r="AC14" s="73" t="s">
        <v>86</v>
      </c>
      <c r="AD14" s="79">
        <v>7</v>
      </c>
      <c r="AE14" s="79">
        <v>9</v>
      </c>
      <c r="AF14" s="79">
        <v>16</v>
      </c>
      <c r="AG14" s="80">
        <f t="shared" si="1"/>
        <v>0.77777777777777779</v>
      </c>
      <c r="AH14" s="80">
        <f t="shared" si="1"/>
        <v>0.81818181818181823</v>
      </c>
      <c r="AI14" s="80">
        <f>+(AF14/20)</f>
        <v>0.8</v>
      </c>
      <c r="AJ14" s="74" t="s">
        <v>106</v>
      </c>
      <c r="AK14" s="75"/>
    </row>
    <row r="15" spans="1:37" s="76" customFormat="1" ht="83.25" customHeight="1" thickBot="1" x14ac:dyDescent="0.25">
      <c r="A15" s="69"/>
      <c r="B15" s="490"/>
      <c r="C15" s="488"/>
      <c r="D15" s="488"/>
      <c r="E15" s="488"/>
      <c r="F15" s="488"/>
      <c r="G15" s="488"/>
      <c r="H15" s="499"/>
      <c r="I15" s="579"/>
      <c r="J15" s="497"/>
      <c r="K15" s="492"/>
      <c r="L15" s="95">
        <v>0.5</v>
      </c>
      <c r="M15" s="96">
        <v>0.5</v>
      </c>
      <c r="N15" s="96">
        <v>1</v>
      </c>
      <c r="O15" s="97">
        <v>30</v>
      </c>
      <c r="P15" s="97">
        <v>30</v>
      </c>
      <c r="Q15" s="98" t="s">
        <v>87</v>
      </c>
      <c r="R15" s="99">
        <v>13</v>
      </c>
      <c r="S15" s="99">
        <v>40</v>
      </c>
      <c r="T15" s="99">
        <v>53</v>
      </c>
      <c r="U15" s="100">
        <f t="shared" si="0"/>
        <v>0.43333333333333335</v>
      </c>
      <c r="V15" s="100">
        <f t="shared" si="0"/>
        <v>1.3333333333333333</v>
      </c>
      <c r="W15" s="100">
        <f>+(T15/60)</f>
        <v>0.8833333333333333</v>
      </c>
      <c r="X15" s="83" t="s">
        <v>85</v>
      </c>
      <c r="Y15" s="101">
        <v>0.15</v>
      </c>
      <c r="Z15" s="102" t="s">
        <v>82</v>
      </c>
      <c r="AA15" s="97">
        <v>30</v>
      </c>
      <c r="AB15" s="97">
        <v>30</v>
      </c>
      <c r="AC15" s="103" t="s">
        <v>87</v>
      </c>
      <c r="AD15" s="99">
        <v>13</v>
      </c>
      <c r="AE15" s="99">
        <v>40</v>
      </c>
      <c r="AF15" s="99">
        <v>53</v>
      </c>
      <c r="AG15" s="100">
        <f t="shared" si="1"/>
        <v>0.43333333333333335</v>
      </c>
      <c r="AH15" s="100">
        <f t="shared" si="1"/>
        <v>1.3333333333333333</v>
      </c>
      <c r="AI15" s="100">
        <f>+(AF15/60)</f>
        <v>0.8833333333333333</v>
      </c>
      <c r="AJ15" s="98" t="s">
        <v>103</v>
      </c>
      <c r="AK15" s="104"/>
    </row>
    <row r="16" spans="1:37" s="53" customFormat="1" ht="34.5" customHeight="1" thickBot="1" x14ac:dyDescent="0.3">
      <c r="A16" s="52"/>
      <c r="B16" s="116"/>
      <c r="C16" s="117"/>
      <c r="D16" s="117"/>
      <c r="E16" s="117"/>
      <c r="F16" s="117"/>
      <c r="G16" s="117"/>
      <c r="H16" s="117"/>
      <c r="I16" s="118" t="s">
        <v>74</v>
      </c>
      <c r="J16" s="118"/>
      <c r="K16" s="117"/>
      <c r="L16" s="117"/>
      <c r="M16" s="117"/>
      <c r="N16" s="117"/>
      <c r="O16" s="117"/>
      <c r="P16" s="117"/>
      <c r="Q16" s="534" t="s">
        <v>47</v>
      </c>
      <c r="R16" s="534"/>
      <c r="S16" s="535"/>
      <c r="T16" s="119" t="str">
        <f>+J12</f>
        <v>OG 1</v>
      </c>
      <c r="U16" s="120">
        <f>+AVERAGE(U12:U15)</f>
        <v>0.79641050825261361</v>
      </c>
      <c r="V16" s="120">
        <f t="shared" ref="V16" si="2">+AVERAGE(V12:V15)</f>
        <v>1.0330770530584656</v>
      </c>
      <c r="W16" s="138">
        <f>+AVERAGE(W12:W15)</f>
        <v>0.91603159851301108</v>
      </c>
      <c r="X16" s="475" t="s">
        <v>60</v>
      </c>
      <c r="Y16" s="476"/>
      <c r="Z16" s="476"/>
      <c r="AA16" s="476"/>
      <c r="AB16" s="121">
        <f>COUNTA(AC12:AC15)</f>
        <v>4</v>
      </c>
      <c r="AC16" s="137"/>
      <c r="AD16" s="535" t="s">
        <v>61</v>
      </c>
      <c r="AE16" s="537"/>
      <c r="AF16" s="538"/>
      <c r="AG16" s="120">
        <f t="shared" ref="AG16" si="3">+AVERAGE(AG12:AG15)</f>
        <v>0.79641050825261361</v>
      </c>
      <c r="AH16" s="120">
        <f>+AVERAGE(AH12:AH15)</f>
        <v>1.0330770530584656</v>
      </c>
      <c r="AI16" s="120">
        <f>+AVERAGE(AI12:AI15)</f>
        <v>0.91603159851301108</v>
      </c>
      <c r="AJ16" s="122"/>
      <c r="AK16" s="123"/>
    </row>
    <row r="17" spans="1:37" s="76" customFormat="1" ht="56.25" customHeight="1" x14ac:dyDescent="0.2">
      <c r="A17" s="69"/>
      <c r="B17" s="493">
        <v>1</v>
      </c>
      <c r="C17" s="480">
        <v>0</v>
      </c>
      <c r="D17" s="480">
        <v>4</v>
      </c>
      <c r="E17" s="480">
        <v>1</v>
      </c>
      <c r="F17" s="480">
        <v>1</v>
      </c>
      <c r="G17" s="480">
        <v>8</v>
      </c>
      <c r="H17" s="542" t="s">
        <v>73</v>
      </c>
      <c r="I17" s="536" t="s">
        <v>75</v>
      </c>
      <c r="J17" s="536" t="s">
        <v>78</v>
      </c>
      <c r="K17" s="541" t="s">
        <v>79</v>
      </c>
      <c r="L17" s="105">
        <v>0.4</v>
      </c>
      <c r="M17" s="106">
        <v>0.6</v>
      </c>
      <c r="N17" s="106">
        <v>1</v>
      </c>
      <c r="O17" s="107">
        <v>5.16E-2</v>
      </c>
      <c r="P17" s="107">
        <v>5.4399999999999997E-2</v>
      </c>
      <c r="Q17" s="108" t="s">
        <v>96</v>
      </c>
      <c r="R17" s="106">
        <v>0.05</v>
      </c>
      <c r="S17" s="107">
        <v>5.1999999999999998E-2</v>
      </c>
      <c r="T17" s="107">
        <v>5.5E-2</v>
      </c>
      <c r="U17" s="109">
        <f>+R17/O17</f>
        <v>0.96899224806201556</v>
      </c>
      <c r="V17" s="109">
        <f>+S17/P17</f>
        <v>0.95588235294117652</v>
      </c>
      <c r="W17" s="110">
        <v>0.88</v>
      </c>
      <c r="X17" s="485" t="s">
        <v>83</v>
      </c>
      <c r="Y17" s="483">
        <v>0.1</v>
      </c>
      <c r="Z17" s="547" t="s">
        <v>91</v>
      </c>
      <c r="AA17" s="111">
        <v>1</v>
      </c>
      <c r="AB17" s="111">
        <v>2</v>
      </c>
      <c r="AC17" s="112" t="s">
        <v>88</v>
      </c>
      <c r="AD17" s="113">
        <v>1</v>
      </c>
      <c r="AE17" s="113">
        <v>1</v>
      </c>
      <c r="AF17" s="113">
        <f>+AE17+AD17</f>
        <v>2</v>
      </c>
      <c r="AG17" s="114">
        <f>+AD17/AA17</f>
        <v>1</v>
      </c>
      <c r="AH17" s="114">
        <f>+AE17/AB17</f>
        <v>0.5</v>
      </c>
      <c r="AI17" s="114">
        <v>0.96299999999999997</v>
      </c>
      <c r="AJ17" s="108" t="s">
        <v>105</v>
      </c>
      <c r="AK17" s="115"/>
    </row>
    <row r="18" spans="1:37" s="76" customFormat="1" ht="39.75" customHeight="1" x14ac:dyDescent="0.2">
      <c r="A18" s="69"/>
      <c r="B18" s="494"/>
      <c r="C18" s="481"/>
      <c r="D18" s="481"/>
      <c r="E18" s="481"/>
      <c r="F18" s="481"/>
      <c r="G18" s="481"/>
      <c r="H18" s="542"/>
      <c r="I18" s="536"/>
      <c r="J18" s="536"/>
      <c r="K18" s="541"/>
      <c r="L18" s="77">
        <v>0.4</v>
      </c>
      <c r="M18" s="71">
        <v>0.6</v>
      </c>
      <c r="N18" s="71">
        <v>1</v>
      </c>
      <c r="O18" s="89">
        <v>0.95399999999999996</v>
      </c>
      <c r="P18" s="89">
        <v>0.94599999999999995</v>
      </c>
      <c r="Q18" s="74" t="s">
        <v>97</v>
      </c>
      <c r="R18" s="85">
        <v>0.95199999999999996</v>
      </c>
      <c r="S18" s="82">
        <v>0.95</v>
      </c>
      <c r="T18" s="82">
        <v>0.94</v>
      </c>
      <c r="U18" s="94">
        <f t="shared" ref="U18:U21" si="4">+R18/O18</f>
        <v>0.99790356394129975</v>
      </c>
      <c r="V18" s="94">
        <f t="shared" ref="V18:V21" si="5">+S18/P18</f>
        <v>1.0042283298097252</v>
      </c>
      <c r="W18" s="85">
        <v>0.9</v>
      </c>
      <c r="X18" s="486"/>
      <c r="Y18" s="484"/>
      <c r="Z18" s="544"/>
      <c r="AA18" s="78">
        <v>2</v>
      </c>
      <c r="AB18" s="78">
        <v>2</v>
      </c>
      <c r="AC18" s="73" t="s">
        <v>89</v>
      </c>
      <c r="AD18" s="84">
        <v>3</v>
      </c>
      <c r="AE18" s="84">
        <v>1</v>
      </c>
      <c r="AF18" s="84">
        <f t="shared" ref="AF18:AF21" si="6">+AE18+AD18</f>
        <v>4</v>
      </c>
      <c r="AG18" s="80">
        <f t="shared" ref="AG18:AG21" si="7">+AD18/AA18</f>
        <v>1.5</v>
      </c>
      <c r="AH18" s="80">
        <f t="shared" ref="AH18:AH21" si="8">+AE18/AB18</f>
        <v>0.5</v>
      </c>
      <c r="AI18" s="80">
        <v>1</v>
      </c>
      <c r="AJ18" s="74" t="s">
        <v>104</v>
      </c>
      <c r="AK18" s="86"/>
    </row>
    <row r="19" spans="1:37" s="76" customFormat="1" ht="57.75" customHeight="1" x14ac:dyDescent="0.2">
      <c r="A19" s="69"/>
      <c r="B19" s="494"/>
      <c r="C19" s="481"/>
      <c r="D19" s="481"/>
      <c r="E19" s="481"/>
      <c r="F19" s="481"/>
      <c r="G19" s="481"/>
      <c r="H19" s="542"/>
      <c r="I19" s="536"/>
      <c r="J19" s="536"/>
      <c r="K19" s="541"/>
      <c r="L19" s="77">
        <v>0.4</v>
      </c>
      <c r="M19" s="71">
        <v>0.6</v>
      </c>
      <c r="N19" s="71">
        <v>1</v>
      </c>
      <c r="O19" s="84">
        <v>1</v>
      </c>
      <c r="P19" s="84">
        <v>2</v>
      </c>
      <c r="Q19" s="74" t="s">
        <v>98</v>
      </c>
      <c r="R19" s="70">
        <v>1</v>
      </c>
      <c r="S19" s="84">
        <v>2</v>
      </c>
      <c r="T19" s="84">
        <f>+S19+R19</f>
        <v>3</v>
      </c>
      <c r="U19" s="94">
        <f t="shared" si="4"/>
        <v>1</v>
      </c>
      <c r="V19" s="94">
        <f t="shared" si="5"/>
        <v>1</v>
      </c>
      <c r="W19" s="85">
        <v>1</v>
      </c>
      <c r="X19" s="546" t="s">
        <v>84</v>
      </c>
      <c r="Y19" s="545">
        <v>0.1</v>
      </c>
      <c r="Z19" s="543" t="s">
        <v>92</v>
      </c>
      <c r="AA19" s="78">
        <v>1</v>
      </c>
      <c r="AB19" s="78">
        <v>2</v>
      </c>
      <c r="AC19" s="73" t="s">
        <v>101</v>
      </c>
      <c r="AD19" s="84">
        <v>1</v>
      </c>
      <c r="AE19" s="84">
        <v>2</v>
      </c>
      <c r="AF19" s="84">
        <f t="shared" si="6"/>
        <v>3</v>
      </c>
      <c r="AG19" s="80">
        <f t="shared" si="7"/>
        <v>1</v>
      </c>
      <c r="AH19" s="80">
        <f t="shared" si="8"/>
        <v>1</v>
      </c>
      <c r="AI19" s="80">
        <v>1</v>
      </c>
      <c r="AJ19" s="74" t="s">
        <v>103</v>
      </c>
      <c r="AK19" s="86"/>
    </row>
    <row r="20" spans="1:37" s="76" customFormat="1" ht="66" customHeight="1" x14ac:dyDescent="0.2">
      <c r="A20" s="69"/>
      <c r="B20" s="494"/>
      <c r="C20" s="481"/>
      <c r="D20" s="481"/>
      <c r="E20" s="481"/>
      <c r="F20" s="481"/>
      <c r="G20" s="481"/>
      <c r="H20" s="542"/>
      <c r="I20" s="536"/>
      <c r="J20" s="536"/>
      <c r="K20" s="541"/>
      <c r="L20" s="77">
        <v>0.4</v>
      </c>
      <c r="M20" s="71">
        <v>0.6</v>
      </c>
      <c r="N20" s="71">
        <v>1</v>
      </c>
      <c r="O20" s="84">
        <v>2</v>
      </c>
      <c r="P20" s="84">
        <v>3</v>
      </c>
      <c r="Q20" s="74" t="s">
        <v>99</v>
      </c>
      <c r="R20" s="70">
        <v>1</v>
      </c>
      <c r="S20" s="84">
        <v>3</v>
      </c>
      <c r="T20" s="84">
        <f t="shared" ref="T20:T21" si="9">+S20+R20</f>
        <v>4</v>
      </c>
      <c r="U20" s="94">
        <f t="shared" si="4"/>
        <v>0.5</v>
      </c>
      <c r="V20" s="94">
        <f t="shared" si="5"/>
        <v>1</v>
      </c>
      <c r="W20" s="85">
        <v>0.8</v>
      </c>
      <c r="X20" s="486"/>
      <c r="Y20" s="484"/>
      <c r="Z20" s="544"/>
      <c r="AA20" s="78"/>
      <c r="AB20" s="78">
        <v>1</v>
      </c>
      <c r="AC20" s="73" t="s">
        <v>102</v>
      </c>
      <c r="AD20" s="84"/>
      <c r="AE20" s="84">
        <v>1</v>
      </c>
      <c r="AF20" s="84">
        <f t="shared" si="6"/>
        <v>1</v>
      </c>
      <c r="AG20" s="80"/>
      <c r="AH20" s="80">
        <f t="shared" si="8"/>
        <v>1</v>
      </c>
      <c r="AI20" s="80">
        <v>1</v>
      </c>
      <c r="AJ20" s="74" t="s">
        <v>103</v>
      </c>
      <c r="AK20" s="86"/>
    </row>
    <row r="21" spans="1:37" s="76" customFormat="1" ht="66" customHeight="1" thickBot="1" x14ac:dyDescent="0.25">
      <c r="A21" s="69"/>
      <c r="B21" s="495"/>
      <c r="C21" s="482"/>
      <c r="D21" s="482"/>
      <c r="E21" s="482"/>
      <c r="F21" s="482"/>
      <c r="G21" s="482"/>
      <c r="H21" s="542"/>
      <c r="I21" s="536"/>
      <c r="J21" s="536"/>
      <c r="K21" s="541"/>
      <c r="L21" s="95">
        <v>0.4</v>
      </c>
      <c r="M21" s="96">
        <v>0.6</v>
      </c>
      <c r="N21" s="96">
        <v>1</v>
      </c>
      <c r="O21" s="124">
        <v>1</v>
      </c>
      <c r="P21" s="124">
        <v>3</v>
      </c>
      <c r="Q21" s="125" t="s">
        <v>100</v>
      </c>
      <c r="R21" s="126">
        <v>1</v>
      </c>
      <c r="S21" s="124">
        <v>2</v>
      </c>
      <c r="T21" s="124">
        <f t="shared" si="9"/>
        <v>3</v>
      </c>
      <c r="U21" s="127">
        <f t="shared" si="4"/>
        <v>1</v>
      </c>
      <c r="V21" s="127">
        <f t="shared" si="5"/>
        <v>0.66666666666666663</v>
      </c>
      <c r="W21" s="128">
        <v>0.75</v>
      </c>
      <c r="X21" s="83" t="s">
        <v>85</v>
      </c>
      <c r="Y21" s="101">
        <v>0.2</v>
      </c>
      <c r="Z21" s="102" t="s">
        <v>93</v>
      </c>
      <c r="AA21" s="97">
        <v>2</v>
      </c>
      <c r="AB21" s="97">
        <v>3</v>
      </c>
      <c r="AC21" s="103" t="s">
        <v>90</v>
      </c>
      <c r="AD21" s="124">
        <v>1</v>
      </c>
      <c r="AE21" s="124">
        <v>2</v>
      </c>
      <c r="AF21" s="124">
        <f t="shared" si="6"/>
        <v>3</v>
      </c>
      <c r="AG21" s="100">
        <f t="shared" si="7"/>
        <v>0.5</v>
      </c>
      <c r="AH21" s="100">
        <f t="shared" si="8"/>
        <v>0.66666666666666663</v>
      </c>
      <c r="AI21" s="100">
        <v>0.6</v>
      </c>
      <c r="AJ21" s="98" t="s">
        <v>106</v>
      </c>
      <c r="AK21" s="129"/>
    </row>
    <row r="22" spans="1:37" s="53" customFormat="1" ht="34.5" customHeight="1" thickBot="1" x14ac:dyDescent="0.3">
      <c r="A22" s="52"/>
      <c r="B22" s="116"/>
      <c r="C22" s="117"/>
      <c r="D22" s="117"/>
      <c r="E22" s="117"/>
      <c r="F22" s="117"/>
      <c r="G22" s="117"/>
      <c r="H22" s="117"/>
      <c r="I22" s="118" t="s">
        <v>75</v>
      </c>
      <c r="J22" s="118"/>
      <c r="K22" s="117"/>
      <c r="L22" s="117"/>
      <c r="M22" s="117"/>
      <c r="N22" s="117"/>
      <c r="O22" s="141"/>
      <c r="P22" s="141"/>
      <c r="Q22" s="539" t="s">
        <v>47</v>
      </c>
      <c r="R22" s="539"/>
      <c r="S22" s="540"/>
      <c r="T22" s="142" t="str">
        <f>+J17</f>
        <v>OG 2</v>
      </c>
      <c r="U22" s="120">
        <f>+AVERAGE(U17:U21)</f>
        <v>0.89337916240066306</v>
      </c>
      <c r="V22" s="120">
        <f t="shared" ref="V22" si="10">+AVERAGE(V17:V21)</f>
        <v>0.92535546988351369</v>
      </c>
      <c r="W22" s="138">
        <f>+AVERAGE(W17:W21)</f>
        <v>0.86599999999999999</v>
      </c>
      <c r="X22" s="475" t="s">
        <v>60</v>
      </c>
      <c r="Y22" s="476"/>
      <c r="Z22" s="476"/>
      <c r="AA22" s="476"/>
      <c r="AB22" s="121">
        <f>COUNTA(AC17:AC21)</f>
        <v>5</v>
      </c>
      <c r="AC22" s="137"/>
      <c r="AD22" s="535" t="s">
        <v>61</v>
      </c>
      <c r="AE22" s="537"/>
      <c r="AF22" s="538"/>
      <c r="AG22" s="120">
        <f>+AG17</f>
        <v>1</v>
      </c>
      <c r="AH22" s="120">
        <f>+AH17</f>
        <v>0.5</v>
      </c>
      <c r="AI22" s="120">
        <f>+AI17</f>
        <v>0.96299999999999997</v>
      </c>
      <c r="AJ22" s="122"/>
      <c r="AK22" s="123"/>
    </row>
    <row r="23" spans="1:37" s="53" customFormat="1" ht="34.5" customHeight="1" thickBot="1" x14ac:dyDescent="0.3">
      <c r="A23" s="52"/>
      <c r="B23" s="130"/>
      <c r="C23" s="131"/>
      <c r="D23" s="131"/>
      <c r="E23" s="131"/>
      <c r="F23" s="131"/>
      <c r="G23" s="131"/>
      <c r="H23" s="131"/>
      <c r="I23" s="143" t="s">
        <v>206</v>
      </c>
      <c r="J23" s="132"/>
      <c r="K23" s="131"/>
      <c r="L23" s="131"/>
      <c r="M23" s="131"/>
      <c r="N23" s="131"/>
      <c r="O23" s="479" t="s">
        <v>113</v>
      </c>
      <c r="P23" s="479"/>
      <c r="Q23" s="479"/>
      <c r="R23" s="479"/>
      <c r="S23" s="479"/>
      <c r="T23" s="479"/>
      <c r="U23" s="133">
        <f>+(U22+U16)/2</f>
        <v>0.84489483532663834</v>
      </c>
      <c r="V23" s="133">
        <f>+(V22+V16)/2</f>
        <v>0.97921626147098961</v>
      </c>
      <c r="W23" s="139">
        <f>+(W22+W16)/2</f>
        <v>0.89101579925650554</v>
      </c>
      <c r="X23" s="477" t="s">
        <v>60</v>
      </c>
      <c r="Y23" s="478"/>
      <c r="Z23" s="478"/>
      <c r="AA23" s="478"/>
      <c r="AB23" s="140">
        <f>+AB22+AB16</f>
        <v>9</v>
      </c>
      <c r="AC23" s="134"/>
      <c r="AD23" s="527" t="s">
        <v>46</v>
      </c>
      <c r="AE23" s="528"/>
      <c r="AF23" s="529"/>
      <c r="AG23" s="133">
        <f>+(AG22+AG16)/2</f>
        <v>0.89820525412630681</v>
      </c>
      <c r="AH23" s="133">
        <f>+(AH22+AH16)/2</f>
        <v>0.76653852652923282</v>
      </c>
      <c r="AI23" s="133">
        <f>+(AI22+AI16)/2</f>
        <v>0.93951579925650552</v>
      </c>
      <c r="AJ23" s="135"/>
      <c r="AK23" s="136"/>
    </row>
    <row r="24" spans="1:37" x14ac:dyDescent="0.25">
      <c r="Z24" s="2"/>
    </row>
    <row r="25" spans="1:37" ht="15.75" thickBot="1" x14ac:dyDescent="0.3">
      <c r="G25" s="46"/>
      <c r="H25" s="46"/>
      <c r="I25" s="46"/>
      <c r="J25" s="59"/>
      <c r="K25" s="29"/>
      <c r="L25" s="29"/>
      <c r="M25" s="6"/>
      <c r="N25" s="6"/>
      <c r="O25" s="6"/>
      <c r="Y25" s="31"/>
      <c r="Z25" s="31"/>
      <c r="AA25" s="31"/>
      <c r="AB25" s="31"/>
      <c r="AC25" s="31"/>
      <c r="AD25" s="31"/>
      <c r="AE25" s="31"/>
      <c r="AF25" s="31"/>
      <c r="AG25" s="31"/>
      <c r="AH25" s="31"/>
      <c r="AI25" s="31"/>
    </row>
    <row r="26" spans="1:37" s="51" customFormat="1" ht="39" customHeight="1" x14ac:dyDescent="0.25">
      <c r="B26" s="48"/>
      <c r="C26" s="48"/>
      <c r="D26" s="48"/>
      <c r="E26" s="522" t="s">
        <v>44</v>
      </c>
      <c r="F26" s="523"/>
      <c r="G26" s="524"/>
      <c r="H26" s="530" t="s">
        <v>36</v>
      </c>
      <c r="I26" s="531"/>
      <c r="J26" s="531"/>
      <c r="K26" s="532"/>
      <c r="L26" s="530" t="s">
        <v>2</v>
      </c>
      <c r="M26" s="531"/>
      <c r="N26" s="532"/>
      <c r="O26" s="530" t="s">
        <v>3</v>
      </c>
      <c r="P26" s="531"/>
      <c r="Q26" s="533"/>
      <c r="R26" s="60"/>
      <c r="S26" s="60"/>
      <c r="T26" s="60"/>
      <c r="U26" s="60"/>
      <c r="V26" s="60"/>
      <c r="Y26" s="31"/>
      <c r="Z26" s="31"/>
      <c r="AA26" s="31"/>
      <c r="AB26" s="31"/>
      <c r="AC26" s="31"/>
      <c r="AD26" s="31"/>
      <c r="AE26" s="31"/>
      <c r="AF26" s="31"/>
      <c r="AG26" s="31"/>
      <c r="AH26" s="31"/>
      <c r="AI26" s="31"/>
      <c r="AJ26" s="30"/>
      <c r="AK26" s="30"/>
    </row>
    <row r="27" spans="1:37" ht="40.5" customHeight="1" x14ac:dyDescent="0.25">
      <c r="E27" s="514" t="s">
        <v>37</v>
      </c>
      <c r="F27" s="512"/>
      <c r="G27" s="513"/>
      <c r="H27" s="511"/>
      <c r="I27" s="512"/>
      <c r="J27" s="512"/>
      <c r="K27" s="513"/>
      <c r="L27" s="508"/>
      <c r="M27" s="509"/>
      <c r="N27" s="510"/>
      <c r="O27" s="505"/>
      <c r="P27" s="506"/>
      <c r="Q27" s="507"/>
      <c r="R27" s="60"/>
      <c r="S27" s="60"/>
      <c r="T27" s="60"/>
      <c r="U27" s="60"/>
      <c r="V27" s="60"/>
      <c r="W27" s="29"/>
      <c r="X27" s="29"/>
      <c r="Y27" s="31"/>
      <c r="Z27" s="31"/>
      <c r="AA27" s="31"/>
      <c r="AB27" s="31"/>
      <c r="AC27" s="31"/>
      <c r="AD27" s="31"/>
      <c r="AE27" s="31"/>
      <c r="AF27" s="31"/>
      <c r="AG27" s="31"/>
      <c r="AH27" s="31"/>
      <c r="AI27" s="31"/>
    </row>
    <row r="28" spans="1:37" ht="40.5" customHeight="1" x14ac:dyDescent="0.25">
      <c r="E28" s="514" t="s">
        <v>38</v>
      </c>
      <c r="F28" s="512"/>
      <c r="G28" s="513"/>
      <c r="H28" s="511"/>
      <c r="I28" s="512"/>
      <c r="J28" s="512"/>
      <c r="K28" s="513"/>
      <c r="L28" s="508"/>
      <c r="M28" s="509"/>
      <c r="N28" s="510"/>
      <c r="O28" s="505"/>
      <c r="P28" s="506"/>
      <c r="Q28" s="507"/>
      <c r="R28" s="60"/>
      <c r="S28" s="60"/>
      <c r="T28" s="60"/>
      <c r="U28" s="60"/>
      <c r="V28" s="60"/>
      <c r="W28" s="29"/>
      <c r="X28" s="29"/>
      <c r="Y28" s="31"/>
      <c r="Z28" s="31"/>
      <c r="AA28" s="31"/>
      <c r="AB28" s="31"/>
      <c r="AC28" s="31"/>
      <c r="AD28" s="31"/>
      <c r="AE28" s="31"/>
      <c r="AF28" s="31"/>
      <c r="AG28" s="31"/>
      <c r="AH28" s="31"/>
      <c r="AI28" s="31"/>
    </row>
    <row r="29" spans="1:37" ht="40.5" customHeight="1" thickBot="1" x14ac:dyDescent="0.3">
      <c r="E29" s="515" t="s">
        <v>39</v>
      </c>
      <c r="F29" s="516"/>
      <c r="G29" s="517"/>
      <c r="H29" s="518"/>
      <c r="I29" s="516"/>
      <c r="J29" s="516"/>
      <c r="K29" s="517"/>
      <c r="L29" s="519"/>
      <c r="M29" s="520"/>
      <c r="N29" s="521"/>
      <c r="O29" s="500"/>
      <c r="P29" s="501"/>
      <c r="Q29" s="502"/>
      <c r="R29" s="60"/>
      <c r="S29" s="60"/>
      <c r="T29" s="60"/>
      <c r="U29" s="60"/>
      <c r="V29" s="60"/>
      <c r="W29" s="29"/>
      <c r="X29" s="29"/>
      <c r="Y29" s="31"/>
      <c r="Z29" s="31"/>
      <c r="AA29" s="31"/>
      <c r="AB29" s="31"/>
      <c r="AC29" s="31"/>
      <c r="AD29" s="31"/>
      <c r="AE29" s="31"/>
      <c r="AF29" s="31"/>
      <c r="AG29" s="31"/>
      <c r="AH29" s="31"/>
      <c r="AI29" s="31"/>
    </row>
    <row r="30" spans="1:37" x14ac:dyDescent="0.25">
      <c r="D30" s="46"/>
      <c r="E30" s="46"/>
      <c r="F30" s="46"/>
      <c r="G30" s="46"/>
      <c r="H30" s="46"/>
      <c r="I30" s="46"/>
      <c r="J30" s="59"/>
      <c r="K30" s="29"/>
      <c r="L30" s="29"/>
      <c r="M30" s="29"/>
      <c r="N30" s="29"/>
      <c r="O30" s="29"/>
      <c r="P30" s="29"/>
      <c r="Q30" s="29"/>
      <c r="R30" s="29"/>
      <c r="S30" s="29"/>
      <c r="T30" s="29"/>
      <c r="U30" s="29"/>
      <c r="V30" s="29"/>
      <c r="W30" s="29"/>
      <c r="X30" s="59"/>
      <c r="Y30" s="31"/>
      <c r="Z30" s="31"/>
      <c r="AA30" s="31"/>
      <c r="AB30" s="31"/>
      <c r="AC30" s="31"/>
      <c r="AD30" s="31"/>
      <c r="AE30" s="31"/>
      <c r="AF30" s="31"/>
      <c r="AG30" s="31"/>
      <c r="AH30" s="31"/>
      <c r="AI30" s="31"/>
    </row>
    <row r="31" spans="1:37" x14ac:dyDescent="0.25">
      <c r="D31" s="46"/>
      <c r="E31" s="46"/>
      <c r="F31" s="46"/>
      <c r="G31" s="46"/>
      <c r="H31" s="46"/>
      <c r="I31" s="46"/>
      <c r="J31" s="59"/>
      <c r="K31" s="29"/>
      <c r="L31" s="29"/>
      <c r="M31" s="29"/>
      <c r="N31" s="29"/>
      <c r="O31" s="29"/>
      <c r="P31" s="29"/>
      <c r="Q31" s="29"/>
      <c r="R31" s="29"/>
      <c r="S31" s="29"/>
      <c r="T31" s="29"/>
      <c r="U31" s="29"/>
      <c r="V31" s="29"/>
      <c r="W31" s="29"/>
      <c r="X31" s="59"/>
      <c r="Y31" s="31"/>
      <c r="Z31" s="31"/>
      <c r="AA31" s="31"/>
      <c r="AB31" s="31"/>
      <c r="AC31" s="31"/>
      <c r="AD31" s="31"/>
      <c r="AE31" s="31"/>
      <c r="AF31" s="31"/>
      <c r="AG31" s="31"/>
      <c r="AH31" s="31"/>
      <c r="AI31" s="31"/>
    </row>
    <row r="32" spans="1:37" x14ac:dyDescent="0.25">
      <c r="D32" s="46"/>
      <c r="E32" s="46"/>
      <c r="F32" s="46"/>
      <c r="G32" s="46"/>
      <c r="H32" s="46"/>
      <c r="I32" s="46"/>
      <c r="J32" s="59"/>
      <c r="K32" s="29"/>
      <c r="L32" s="29"/>
      <c r="M32" s="29"/>
      <c r="N32" s="29"/>
      <c r="O32" s="29"/>
      <c r="P32" s="29"/>
      <c r="Q32" s="29"/>
      <c r="R32" s="29"/>
      <c r="S32" s="29"/>
      <c r="T32" s="29"/>
      <c r="U32" s="29"/>
      <c r="V32" s="29"/>
      <c r="W32" s="29"/>
      <c r="X32" s="59"/>
      <c r="Y32" s="31"/>
      <c r="Z32" s="31"/>
      <c r="AA32" s="31"/>
      <c r="AB32" s="31"/>
      <c r="AC32" s="31"/>
      <c r="AD32" s="31"/>
      <c r="AE32" s="31"/>
      <c r="AF32" s="31"/>
      <c r="AG32" s="31"/>
      <c r="AH32" s="31"/>
      <c r="AI32" s="31"/>
    </row>
    <row r="33" spans="1:35" x14ac:dyDescent="0.25">
      <c r="D33" s="46"/>
      <c r="E33" s="46"/>
      <c r="F33" s="46"/>
      <c r="G33" s="46"/>
      <c r="H33" s="46"/>
      <c r="I33" s="46"/>
      <c r="J33" s="59"/>
      <c r="K33" s="29"/>
      <c r="L33" s="29"/>
      <c r="M33" s="29"/>
      <c r="N33" s="29"/>
      <c r="O33" s="29"/>
      <c r="P33" s="29"/>
      <c r="Q33" s="29"/>
      <c r="R33" s="29"/>
      <c r="S33" s="29"/>
      <c r="T33" s="29"/>
      <c r="U33" s="29"/>
      <c r="V33" s="29"/>
      <c r="W33" s="29"/>
      <c r="X33" s="59"/>
      <c r="Y33" s="31"/>
      <c r="Z33" s="31"/>
      <c r="AA33" s="31"/>
      <c r="AB33" s="31"/>
      <c r="AC33" s="31"/>
      <c r="AD33" s="31"/>
      <c r="AE33" s="31"/>
      <c r="AF33" s="31"/>
      <c r="AG33" s="31"/>
      <c r="AH33" s="31"/>
      <c r="AI33" s="31"/>
    </row>
    <row r="34" spans="1:35" x14ac:dyDescent="0.25">
      <c r="I34" s="46"/>
      <c r="J34" s="59"/>
      <c r="K34" s="29"/>
      <c r="L34" s="29"/>
      <c r="M34" s="29"/>
      <c r="N34" s="29"/>
      <c r="O34" s="29"/>
      <c r="P34" s="29"/>
      <c r="Q34" s="29"/>
      <c r="R34" s="29"/>
      <c r="S34" s="29"/>
      <c r="T34" s="29"/>
      <c r="U34" s="29"/>
      <c r="V34" s="29"/>
      <c r="W34" s="29"/>
      <c r="X34" s="59"/>
      <c r="Y34" s="31"/>
      <c r="Z34" s="31"/>
      <c r="AA34" s="31"/>
      <c r="AB34" s="31"/>
      <c r="AC34" s="31"/>
      <c r="AD34" s="31"/>
      <c r="AE34" s="31"/>
      <c r="AF34" s="31"/>
      <c r="AG34" s="31"/>
      <c r="AH34" s="31"/>
      <c r="AI34" s="31"/>
    </row>
    <row r="35" spans="1:35" customFormat="1" x14ac:dyDescent="0.25">
      <c r="A35" s="31"/>
      <c r="B35" s="45"/>
      <c r="C35" s="45"/>
      <c r="D35" s="45"/>
      <c r="E35" s="45"/>
      <c r="F35" s="45"/>
      <c r="G35" s="45"/>
      <c r="H35" s="45"/>
      <c r="I35" s="45"/>
      <c r="J35" s="55"/>
      <c r="L35" s="29"/>
      <c r="M35" s="29"/>
      <c r="N35" s="29"/>
      <c r="O35" s="29"/>
      <c r="P35" s="29"/>
      <c r="Q35" s="29"/>
      <c r="R35" s="29"/>
      <c r="S35" s="29"/>
      <c r="T35" s="29"/>
      <c r="U35" s="29"/>
      <c r="V35" s="29"/>
      <c r="W35" s="29"/>
      <c r="X35" s="59"/>
      <c r="Y35" s="31"/>
      <c r="Z35" s="31"/>
      <c r="AA35" s="31"/>
      <c r="AB35" s="31"/>
      <c r="AC35" s="31"/>
      <c r="AD35" s="31"/>
      <c r="AE35" s="31"/>
      <c r="AF35" s="31"/>
      <c r="AG35" s="31"/>
      <c r="AH35" s="31"/>
      <c r="AI35" s="31"/>
    </row>
    <row r="36" spans="1:35" customFormat="1" x14ac:dyDescent="0.25">
      <c r="A36" s="31"/>
      <c r="B36" s="45"/>
      <c r="C36" s="45"/>
      <c r="D36" s="45"/>
      <c r="E36" s="45"/>
      <c r="F36" s="45"/>
      <c r="G36" s="45"/>
      <c r="H36" s="45"/>
      <c r="I36" s="45"/>
      <c r="J36" s="55"/>
      <c r="X36" s="55"/>
      <c r="Y36" s="31"/>
      <c r="Z36" s="31"/>
      <c r="AA36" s="31"/>
      <c r="AB36" s="31"/>
      <c r="AC36" s="31"/>
      <c r="AD36" s="31"/>
      <c r="AE36" s="31"/>
      <c r="AF36" s="31"/>
      <c r="AG36" s="31"/>
      <c r="AH36" s="31"/>
      <c r="AI36" s="31"/>
    </row>
  </sheetData>
  <mergeCells count="82">
    <mergeCell ref="X12:X13"/>
    <mergeCell ref="Y12:Y13"/>
    <mergeCell ref="Z12:Z13"/>
    <mergeCell ref="B1:AK1"/>
    <mergeCell ref="I4:W4"/>
    <mergeCell ref="I6:W6"/>
    <mergeCell ref="AF6:AH6"/>
    <mergeCell ref="AI6:AK6"/>
    <mergeCell ref="C11:D11"/>
    <mergeCell ref="AD10:AF10"/>
    <mergeCell ref="AG10:AI10"/>
    <mergeCell ref="AJ10:AJ11"/>
    <mergeCell ref="G9:H10"/>
    <mergeCell ref="B10:F10"/>
    <mergeCell ref="AK10:AK11"/>
    <mergeCell ref="I12:I15"/>
    <mergeCell ref="AA10:AC10"/>
    <mergeCell ref="I9:I10"/>
    <mergeCell ref="J9:W9"/>
    <mergeCell ref="X9:AK9"/>
    <mergeCell ref="J10:J11"/>
    <mergeCell ref="K10:K11"/>
    <mergeCell ref="L10:N10"/>
    <mergeCell ref="R10:T10"/>
    <mergeCell ref="U10:W10"/>
    <mergeCell ref="X10:X11"/>
    <mergeCell ref="Y10:Y11"/>
    <mergeCell ref="Z10:Z11"/>
    <mergeCell ref="O10:Q10"/>
    <mergeCell ref="AD23:AF23"/>
    <mergeCell ref="H26:K26"/>
    <mergeCell ref="L26:N26"/>
    <mergeCell ref="O26:Q26"/>
    <mergeCell ref="Q16:S16"/>
    <mergeCell ref="I17:I21"/>
    <mergeCell ref="AD16:AF16"/>
    <mergeCell ref="AD22:AF22"/>
    <mergeCell ref="Q22:S22"/>
    <mergeCell ref="K17:K21"/>
    <mergeCell ref="H17:H21"/>
    <mergeCell ref="J17:J21"/>
    <mergeCell ref="Z19:Z20"/>
    <mergeCell ref="Y19:Y20"/>
    <mergeCell ref="X19:X20"/>
    <mergeCell ref="Z17:Z18"/>
    <mergeCell ref="O29:Q29"/>
    <mergeCell ref="B4:H4"/>
    <mergeCell ref="B6:H6"/>
    <mergeCell ref="O27:Q27"/>
    <mergeCell ref="L27:N27"/>
    <mergeCell ref="H27:K27"/>
    <mergeCell ref="E27:G27"/>
    <mergeCell ref="H28:K28"/>
    <mergeCell ref="L28:N28"/>
    <mergeCell ref="O28:Q28"/>
    <mergeCell ref="E28:G28"/>
    <mergeCell ref="E29:G29"/>
    <mergeCell ref="H29:K29"/>
    <mergeCell ref="L29:N29"/>
    <mergeCell ref="E26:G26"/>
    <mergeCell ref="B9:F9"/>
    <mergeCell ref="D12:D15"/>
    <mergeCell ref="C12:C15"/>
    <mergeCell ref="B12:B15"/>
    <mergeCell ref="K12:K15"/>
    <mergeCell ref="B17:B21"/>
    <mergeCell ref="F17:F21"/>
    <mergeCell ref="E17:E21"/>
    <mergeCell ref="D17:D21"/>
    <mergeCell ref="C17:C21"/>
    <mergeCell ref="J12:J15"/>
    <mergeCell ref="H12:H15"/>
    <mergeCell ref="G12:G15"/>
    <mergeCell ref="F12:F15"/>
    <mergeCell ref="E12:E15"/>
    <mergeCell ref="X16:AA16"/>
    <mergeCell ref="X22:AA22"/>
    <mergeCell ref="X23:AA23"/>
    <mergeCell ref="O23:T23"/>
    <mergeCell ref="G17:G21"/>
    <mergeCell ref="Y17:Y18"/>
    <mergeCell ref="X17:X18"/>
  </mergeCells>
  <printOptions horizontalCentered="1"/>
  <pageMargins left="0.23622047244094491" right="0.23622047244094491" top="0.74803149606299213" bottom="0.74803149606299213" header="0.31496062992125984" footer="0.31496062992125984"/>
  <pageSetup paperSize="5" scale="46" pageOrder="overThenDown" orientation="landscape" r:id="rId1"/>
  <colBreaks count="1" manualBreakCount="1">
    <brk id="2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27"/>
  <sheetViews>
    <sheetView showGridLines="0" view="pageBreakPreview" zoomScale="80" zoomScaleNormal="85" zoomScaleSheetLayoutView="80" workbookViewId="0">
      <selection activeCell="L10" sqref="L10:Q13"/>
    </sheetView>
  </sheetViews>
  <sheetFormatPr baseColWidth="10" defaultRowHeight="15" x14ac:dyDescent="0.25"/>
  <cols>
    <col min="1" max="1" width="2.85546875" style="31" customWidth="1"/>
    <col min="2" max="5" width="4.5703125" style="45" hidden="1" customWidth="1"/>
    <col min="6" max="6" width="9.140625" style="45" hidden="1" customWidth="1"/>
    <col min="7" max="7" width="8.7109375" style="45" hidden="1" customWidth="1"/>
    <col min="8" max="8" width="24.28515625" style="45" hidden="1" customWidth="1"/>
    <col min="9" max="9" width="17.28515625" style="45" hidden="1" customWidth="1"/>
    <col min="10" max="10" width="13.28515625" style="55" hidden="1" customWidth="1"/>
    <col min="11" max="11" width="25.28515625" customWidth="1"/>
    <col min="12" max="14" width="11.140625" customWidth="1"/>
    <col min="15" max="16" width="14.5703125" customWidth="1"/>
    <col min="17" max="17" width="17.28515625" customWidth="1"/>
    <col min="18" max="18" width="11.5703125" customWidth="1"/>
    <col min="19" max="20" width="14.42578125" customWidth="1"/>
    <col min="21" max="21" width="13.85546875" customWidth="1"/>
    <col min="22" max="22" width="15.140625" customWidth="1"/>
    <col min="23" max="23" width="14.42578125" customWidth="1"/>
    <col min="24" max="24" width="13.42578125" style="55" hidden="1" customWidth="1"/>
    <col min="25" max="25" width="24" customWidth="1"/>
    <col min="26" max="26" width="24" hidden="1" customWidth="1"/>
    <col min="27" max="28" width="13.28515625" hidden="1" customWidth="1"/>
    <col min="29" max="29" width="13.28515625" customWidth="1"/>
    <col min="30" max="32" width="13.28515625" hidden="1" customWidth="1"/>
    <col min="33" max="35" width="14" customWidth="1"/>
    <col min="36" max="36" width="21.85546875" hidden="1" customWidth="1"/>
    <col min="37" max="37" width="27" customWidth="1"/>
    <col min="38" max="38" width="21.42578125" style="29" customWidth="1"/>
    <col min="39" max="16384" width="11.42578125" style="29"/>
  </cols>
  <sheetData>
    <row r="1" spans="1:37" ht="103.5" customHeight="1" x14ac:dyDescent="0.25">
      <c r="B1" s="341" t="s">
        <v>107</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row>
    <row r="2" spans="1:37"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7"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7" s="34" customFormat="1" ht="33" customHeight="1" thickBot="1" x14ac:dyDescent="0.3">
      <c r="A4" s="49"/>
      <c r="B4" s="503" t="s">
        <v>41</v>
      </c>
      <c r="C4" s="504"/>
      <c r="D4" s="504"/>
      <c r="E4" s="504"/>
      <c r="F4" s="504"/>
      <c r="G4" s="504"/>
      <c r="H4" s="504"/>
      <c r="I4" s="565"/>
      <c r="J4" s="565"/>
      <c r="K4" s="565"/>
      <c r="L4" s="565"/>
      <c r="M4" s="565"/>
      <c r="N4" s="565"/>
      <c r="O4" s="565"/>
      <c r="P4" s="565"/>
      <c r="Q4" s="565"/>
      <c r="R4" s="565"/>
      <c r="S4" s="565"/>
      <c r="T4" s="565"/>
      <c r="U4" s="565"/>
      <c r="V4" s="565"/>
      <c r="W4" s="566"/>
      <c r="X4" s="56"/>
      <c r="AB4" s="49"/>
      <c r="AC4" s="49"/>
      <c r="AD4" s="49"/>
      <c r="AE4" s="49"/>
    </row>
    <row r="5" spans="1:37" s="34" customFormat="1" ht="16.5" thickBot="1" x14ac:dyDescent="0.3">
      <c r="A5" s="49"/>
      <c r="B5" s="44"/>
      <c r="C5" s="44"/>
      <c r="D5" s="44"/>
      <c r="E5" s="44"/>
      <c r="F5" s="44"/>
      <c r="G5" s="44"/>
      <c r="H5" s="44"/>
      <c r="I5" s="47"/>
      <c r="J5" s="63"/>
      <c r="K5" s="38"/>
      <c r="L5" s="38"/>
      <c r="M5" s="38"/>
      <c r="N5" s="39"/>
      <c r="O5" s="37"/>
      <c r="P5" s="40"/>
      <c r="Q5" s="40"/>
      <c r="R5" s="40"/>
      <c r="S5" s="40"/>
      <c r="T5" s="40"/>
      <c r="U5" s="40"/>
      <c r="V5" s="40"/>
      <c r="W5" s="40"/>
      <c r="X5" s="56"/>
      <c r="AA5" s="41"/>
      <c r="AB5" s="49"/>
      <c r="AC5" s="49"/>
      <c r="AD5" s="49"/>
      <c r="AE5" s="49"/>
      <c r="AF5" s="41"/>
      <c r="AG5" s="41"/>
      <c r="AH5" s="41"/>
      <c r="AI5" s="41"/>
      <c r="AJ5" s="41"/>
      <c r="AK5" s="40"/>
    </row>
    <row r="6" spans="1:37" s="34" customFormat="1" ht="33" customHeight="1" thickBot="1" x14ac:dyDescent="0.3">
      <c r="A6" s="49"/>
      <c r="B6" s="503" t="s">
        <v>20</v>
      </c>
      <c r="C6" s="504"/>
      <c r="D6" s="504"/>
      <c r="E6" s="504"/>
      <c r="F6" s="504"/>
      <c r="G6" s="504"/>
      <c r="H6" s="504"/>
      <c r="I6" s="565"/>
      <c r="J6" s="565"/>
      <c r="K6" s="565"/>
      <c r="L6" s="565"/>
      <c r="M6" s="565"/>
      <c r="N6" s="565"/>
      <c r="O6" s="565"/>
      <c r="P6" s="565"/>
      <c r="Q6" s="565"/>
      <c r="R6" s="565"/>
      <c r="S6" s="565"/>
      <c r="T6" s="565"/>
      <c r="U6" s="565"/>
      <c r="V6" s="565"/>
      <c r="W6" s="566"/>
      <c r="X6" s="57"/>
      <c r="Y6" s="35"/>
      <c r="Z6" s="35"/>
      <c r="AB6" s="49"/>
      <c r="AC6" s="49"/>
      <c r="AD6" s="49"/>
      <c r="AE6" s="49"/>
      <c r="AF6" s="567" t="s">
        <v>0</v>
      </c>
      <c r="AG6" s="568"/>
      <c r="AH6" s="568"/>
      <c r="AI6" s="590">
        <v>42186</v>
      </c>
      <c r="AJ6" s="569"/>
      <c r="AK6" s="570"/>
    </row>
    <row r="7" spans="1:37" ht="15" customHeight="1" thickBot="1" x14ac:dyDescent="0.3">
      <c r="B7" s="43"/>
      <c r="C7" s="43"/>
      <c r="D7" s="43"/>
      <c r="E7" s="43"/>
      <c r="F7" s="43"/>
      <c r="G7" s="43"/>
      <c r="H7" s="43"/>
      <c r="I7" s="43"/>
      <c r="J7" s="62"/>
      <c r="K7" s="12"/>
      <c r="L7" s="12"/>
      <c r="M7" s="12"/>
      <c r="N7" s="12"/>
      <c r="O7" s="13"/>
      <c r="P7" s="13"/>
      <c r="Q7" s="13"/>
      <c r="R7" s="13"/>
      <c r="S7" s="13"/>
      <c r="T7" s="13"/>
      <c r="U7" s="13"/>
      <c r="V7" s="13"/>
      <c r="W7" s="13"/>
      <c r="X7" s="58"/>
      <c r="Y7" s="33"/>
      <c r="Z7" s="33"/>
      <c r="AB7" s="49"/>
      <c r="AC7" s="49"/>
      <c r="AD7" s="49"/>
      <c r="AE7" s="49"/>
    </row>
    <row r="8" spans="1:37" ht="15.75" hidden="1" thickBot="1" x14ac:dyDescent="0.3">
      <c r="B8" s="62" t="s">
        <v>225</v>
      </c>
      <c r="C8" s="62" t="s">
        <v>269</v>
      </c>
      <c r="D8" s="62" t="s">
        <v>325</v>
      </c>
      <c r="E8" s="62" t="s">
        <v>366</v>
      </c>
      <c r="F8" s="62" t="s">
        <v>141</v>
      </c>
      <c r="G8" s="62" t="s">
        <v>510</v>
      </c>
      <c r="H8" s="206" t="s">
        <v>473</v>
      </c>
      <c r="I8" s="62" t="s">
        <v>511</v>
      </c>
      <c r="J8" s="62" t="s">
        <v>477</v>
      </c>
      <c r="K8" s="205" t="s">
        <v>216</v>
      </c>
      <c r="L8" s="62" t="s">
        <v>512</v>
      </c>
      <c r="M8" s="62" t="s">
        <v>410</v>
      </c>
      <c r="N8" s="62" t="s">
        <v>513</v>
      </c>
      <c r="O8" s="62" t="s">
        <v>467</v>
      </c>
      <c r="P8" s="62" t="s">
        <v>514</v>
      </c>
      <c r="Q8" s="62" t="s">
        <v>515</v>
      </c>
      <c r="R8" s="62" t="s">
        <v>516</v>
      </c>
      <c r="S8" s="62" t="s">
        <v>517</v>
      </c>
      <c r="T8" s="62" t="s">
        <v>480</v>
      </c>
      <c r="U8" s="205" t="s">
        <v>518</v>
      </c>
      <c r="V8" s="205" t="s">
        <v>519</v>
      </c>
      <c r="W8" s="205" t="s">
        <v>520</v>
      </c>
      <c r="X8" s="62" t="s">
        <v>521</v>
      </c>
      <c r="Y8" s="205" t="s">
        <v>522</v>
      </c>
      <c r="Z8" s="62" t="s">
        <v>523</v>
      </c>
      <c r="AA8" s="62" t="s">
        <v>524</v>
      </c>
      <c r="AB8" s="62" t="s">
        <v>525</v>
      </c>
      <c r="AC8" s="205" t="s">
        <v>526</v>
      </c>
      <c r="AD8" s="62" t="s">
        <v>527</v>
      </c>
      <c r="AE8" s="62" t="s">
        <v>528</v>
      </c>
      <c r="AF8" s="62" t="s">
        <v>529</v>
      </c>
      <c r="AG8" s="205" t="s">
        <v>530</v>
      </c>
      <c r="AH8" s="205" t="s">
        <v>531</v>
      </c>
      <c r="AI8" s="205" t="s">
        <v>532</v>
      </c>
      <c r="AJ8" s="62" t="s">
        <v>533</v>
      </c>
      <c r="AK8" s="205" t="s">
        <v>534</v>
      </c>
    </row>
    <row r="9" spans="1:37" s="36" customFormat="1" ht="54.75" customHeight="1" x14ac:dyDescent="0.25">
      <c r="A9" s="50"/>
      <c r="B9" s="525" t="s">
        <v>108</v>
      </c>
      <c r="C9" s="526"/>
      <c r="D9" s="526"/>
      <c r="E9" s="526"/>
      <c r="F9" s="526"/>
      <c r="G9" s="549" t="s">
        <v>109</v>
      </c>
      <c r="H9" s="573"/>
      <c r="I9" s="549" t="s">
        <v>19</v>
      </c>
      <c r="J9" s="551" t="s">
        <v>1</v>
      </c>
      <c r="K9" s="552"/>
      <c r="L9" s="552"/>
      <c r="M9" s="552"/>
      <c r="N9" s="552"/>
      <c r="O9" s="552"/>
      <c r="P9" s="552"/>
      <c r="Q9" s="552"/>
      <c r="R9" s="552"/>
      <c r="S9" s="552"/>
      <c r="T9" s="552"/>
      <c r="U9" s="552"/>
      <c r="V9" s="552"/>
      <c r="W9" s="553"/>
      <c r="X9" s="554" t="s">
        <v>112</v>
      </c>
      <c r="Y9" s="555"/>
      <c r="Z9" s="555"/>
      <c r="AA9" s="555"/>
      <c r="AB9" s="555"/>
      <c r="AC9" s="555"/>
      <c r="AD9" s="555"/>
      <c r="AE9" s="555"/>
      <c r="AF9" s="555"/>
      <c r="AG9" s="555"/>
      <c r="AH9" s="555"/>
      <c r="AI9" s="555"/>
      <c r="AJ9" s="555"/>
      <c r="AK9" s="556"/>
    </row>
    <row r="10" spans="1:37" s="36" customFormat="1" ht="55.5" customHeight="1" x14ac:dyDescent="0.25">
      <c r="A10" s="50"/>
      <c r="B10" s="575" t="s">
        <v>8</v>
      </c>
      <c r="C10" s="576"/>
      <c r="D10" s="576"/>
      <c r="E10" s="576"/>
      <c r="F10" s="576"/>
      <c r="G10" s="550"/>
      <c r="H10" s="574"/>
      <c r="I10" s="550"/>
      <c r="J10" s="557" t="s">
        <v>32</v>
      </c>
      <c r="K10" s="559" t="s">
        <v>59</v>
      </c>
      <c r="L10" s="560" t="s">
        <v>45</v>
      </c>
      <c r="M10" s="561"/>
      <c r="N10" s="562"/>
      <c r="O10" s="560" t="s">
        <v>66</v>
      </c>
      <c r="P10" s="561"/>
      <c r="Q10" s="562"/>
      <c r="R10" s="559" t="s">
        <v>67</v>
      </c>
      <c r="S10" s="559"/>
      <c r="T10" s="559"/>
      <c r="U10" s="560" t="s">
        <v>48</v>
      </c>
      <c r="V10" s="561"/>
      <c r="W10" s="562"/>
      <c r="X10" s="563" t="s">
        <v>31</v>
      </c>
      <c r="Y10" s="548" t="s">
        <v>110</v>
      </c>
      <c r="Z10" s="548" t="s">
        <v>111</v>
      </c>
      <c r="AA10" s="548" t="s">
        <v>71</v>
      </c>
      <c r="AB10" s="548"/>
      <c r="AC10" s="548"/>
      <c r="AD10" s="548" t="s">
        <v>58</v>
      </c>
      <c r="AE10" s="548"/>
      <c r="AF10" s="548"/>
      <c r="AG10" s="548" t="s">
        <v>48</v>
      </c>
      <c r="AH10" s="548"/>
      <c r="AI10" s="548"/>
      <c r="AJ10" s="548" t="s">
        <v>62</v>
      </c>
      <c r="AK10" s="577" t="s">
        <v>63</v>
      </c>
    </row>
    <row r="11" spans="1:37" s="36" customFormat="1" ht="71.25" customHeight="1" x14ac:dyDescent="0.25">
      <c r="A11" s="50"/>
      <c r="B11" s="66" t="s">
        <v>9</v>
      </c>
      <c r="C11" s="571" t="s">
        <v>10</v>
      </c>
      <c r="D11" s="572"/>
      <c r="E11" s="67" t="s">
        <v>11</v>
      </c>
      <c r="F11" s="67" t="s">
        <v>12</v>
      </c>
      <c r="G11" s="67" t="s">
        <v>72</v>
      </c>
      <c r="H11" s="202" t="s">
        <v>59</v>
      </c>
      <c r="I11" s="202" t="s">
        <v>33</v>
      </c>
      <c r="J11" s="558"/>
      <c r="K11" s="559"/>
      <c r="L11" s="200" t="s">
        <v>64</v>
      </c>
      <c r="M11" s="200" t="s">
        <v>65</v>
      </c>
      <c r="N11" s="200" t="s">
        <v>23</v>
      </c>
      <c r="O11" s="200" t="s">
        <v>64</v>
      </c>
      <c r="P11" s="200" t="s">
        <v>65</v>
      </c>
      <c r="Q11" s="200" t="s">
        <v>23</v>
      </c>
      <c r="R11" s="200" t="s">
        <v>64</v>
      </c>
      <c r="S11" s="200" t="s">
        <v>65</v>
      </c>
      <c r="T11" s="200" t="s">
        <v>23</v>
      </c>
      <c r="U11" s="200" t="s">
        <v>68</v>
      </c>
      <c r="V11" s="200" t="s">
        <v>69</v>
      </c>
      <c r="W11" s="200" t="s">
        <v>49</v>
      </c>
      <c r="X11" s="564"/>
      <c r="Y11" s="548"/>
      <c r="Z11" s="548"/>
      <c r="AA11" s="201" t="s">
        <v>51</v>
      </c>
      <c r="AB11" s="201" t="s">
        <v>52</v>
      </c>
      <c r="AC11" s="201" t="s">
        <v>53</v>
      </c>
      <c r="AD11" s="201" t="s">
        <v>54</v>
      </c>
      <c r="AE11" s="201" t="s">
        <v>55</v>
      </c>
      <c r="AF11" s="201" t="s">
        <v>56</v>
      </c>
      <c r="AG11" s="201" t="s">
        <v>50</v>
      </c>
      <c r="AH11" s="201" t="s">
        <v>70</v>
      </c>
      <c r="AI11" s="201" t="s">
        <v>57</v>
      </c>
      <c r="AJ11" s="548"/>
      <c r="AK11" s="577"/>
    </row>
    <row r="12" spans="1:37" s="76" customFormat="1" ht="96" customHeight="1" x14ac:dyDescent="0.2">
      <c r="A12" s="69"/>
      <c r="B12" s="489">
        <v>1</v>
      </c>
      <c r="C12" s="487">
        <v>0</v>
      </c>
      <c r="D12" s="487">
        <v>4</v>
      </c>
      <c r="E12" s="487">
        <v>1</v>
      </c>
      <c r="F12" s="487">
        <v>1</v>
      </c>
      <c r="G12" s="487">
        <v>8</v>
      </c>
      <c r="H12" s="498" t="s">
        <v>73</v>
      </c>
      <c r="I12" s="578" t="s">
        <v>74</v>
      </c>
      <c r="J12" s="496" t="s">
        <v>76</v>
      </c>
      <c r="K12" s="588" t="str">
        <f>+'Matriz_Seg POA'!H12:H13</f>
        <v xml:space="preserve">Construccion de la Presa de 120 Mts. De Altura p/contribuir al desarrollo regional y propiciar una mejor calidad de vida a traves de la provision de agua para consumo humano, riego y generacion de energia electrica </v>
      </c>
      <c r="L12" s="586">
        <f>+'Matriz_Seg POA'!L12:L13</f>
        <v>0.5</v>
      </c>
      <c r="M12" s="545">
        <f>+'Matriz_Seg POA'!M12:M13</f>
        <v>0.5</v>
      </c>
      <c r="N12" s="545">
        <f>+'Matriz_Seg POA'!N12:N13</f>
        <v>1</v>
      </c>
      <c r="O12" s="545">
        <f>+'Matriz_Seg POA'!O12:O13</f>
        <v>0.45999999999999996</v>
      </c>
      <c r="P12" s="586">
        <f>+'Matriz_Seg POA'!P12:P13</f>
        <v>0.54</v>
      </c>
      <c r="Q12" s="582" t="str">
        <f>+'Matriz_Seg POA'!Q12:Q13</f>
        <v>100 % de la Construccion de la Presa, Obras anexas y Complementarias</v>
      </c>
      <c r="R12" s="584">
        <f>+'Matriz_Seg POA'!R12:R13</f>
        <v>0.14230000000000001</v>
      </c>
      <c r="S12" s="584"/>
      <c r="T12" s="584"/>
      <c r="U12" s="580">
        <f>+'Matriz_Seg POA'!U12:U13</f>
        <v>0.30934782608695655</v>
      </c>
      <c r="V12" s="580"/>
      <c r="W12" s="580"/>
      <c r="X12" s="546" t="s">
        <v>83</v>
      </c>
      <c r="Y12" s="309">
        <f>+'Matriz_Seg POA'!Y12</f>
        <v>0.03</v>
      </c>
      <c r="Z12" s="543" t="s">
        <v>80</v>
      </c>
      <c r="AA12" s="89">
        <v>0.79800000000000004</v>
      </c>
      <c r="AB12" s="88">
        <v>0.80700000000000005</v>
      </c>
      <c r="AC12" s="73" t="str">
        <f>+'Matriz_Seg POA'!AC12</f>
        <v>100 % del Presupuesto asignado para administracion y apoyo a los Proyectos</v>
      </c>
      <c r="AD12" s="90">
        <v>0.79</v>
      </c>
      <c r="AE12" s="87">
        <v>0.80500000000000005</v>
      </c>
      <c r="AF12" s="87">
        <v>0.80500000000000005</v>
      </c>
      <c r="AG12" s="91">
        <f>+'Matriz_Seg POA'!AG12</f>
        <v>0.48733333333333334</v>
      </c>
      <c r="AH12" s="91"/>
      <c r="AI12" s="91"/>
      <c r="AJ12" s="74" t="s">
        <v>105</v>
      </c>
      <c r="AK12" s="75"/>
    </row>
    <row r="13" spans="1:37" s="76" customFormat="1" ht="104.25" customHeight="1" thickBot="1" x14ac:dyDescent="0.25">
      <c r="A13" s="69"/>
      <c r="B13" s="489"/>
      <c r="C13" s="487"/>
      <c r="D13" s="487"/>
      <c r="E13" s="487"/>
      <c r="F13" s="487"/>
      <c r="G13" s="487"/>
      <c r="H13" s="498"/>
      <c r="I13" s="578"/>
      <c r="J13" s="496"/>
      <c r="K13" s="589"/>
      <c r="L13" s="587"/>
      <c r="M13" s="484"/>
      <c r="N13" s="484"/>
      <c r="O13" s="484"/>
      <c r="P13" s="587"/>
      <c r="Q13" s="583"/>
      <c r="R13" s="585"/>
      <c r="S13" s="585"/>
      <c r="T13" s="585"/>
      <c r="U13" s="581"/>
      <c r="V13" s="581"/>
      <c r="W13" s="581"/>
      <c r="X13" s="486"/>
      <c r="Y13" s="309">
        <f>+'Matriz_Seg POA'!Y13</f>
        <v>0.97</v>
      </c>
      <c r="Z13" s="544"/>
      <c r="AA13" s="89">
        <v>0.51800000000000002</v>
      </c>
      <c r="AB13" s="88">
        <v>0.53800000000000003</v>
      </c>
      <c r="AC13" s="73" t="str">
        <f>+'Matriz_Seg POA'!AC13</f>
        <v>100 % de la Construccion de la Presa, Obras anexas y Complementarias</v>
      </c>
      <c r="AD13" s="90">
        <v>0.51</v>
      </c>
      <c r="AE13" s="87">
        <v>0.52900000000000003</v>
      </c>
      <c r="AF13" s="87">
        <v>0.52900000000000003</v>
      </c>
      <c r="AG13" s="93">
        <f>+'Matriz_Seg POA'!AG13</f>
        <v>0.317906976744186</v>
      </c>
      <c r="AH13" s="91"/>
      <c r="AI13" s="91"/>
      <c r="AJ13" s="74" t="s">
        <v>105</v>
      </c>
      <c r="AK13" s="75"/>
    </row>
    <row r="14" spans="1:37" s="53" customFormat="1" ht="34.5" customHeight="1" thickBot="1" x14ac:dyDescent="0.3">
      <c r="A14" s="52"/>
      <c r="B14" s="130"/>
      <c r="C14" s="131"/>
      <c r="D14" s="131"/>
      <c r="E14" s="131"/>
      <c r="F14" s="131"/>
      <c r="G14" s="131"/>
      <c r="H14" s="131"/>
      <c r="I14" s="204" t="s">
        <v>206</v>
      </c>
      <c r="J14" s="204"/>
      <c r="K14" s="131"/>
      <c r="L14" s="131"/>
      <c r="M14" s="131"/>
      <c r="N14" s="131"/>
      <c r="O14" s="479" t="s">
        <v>113</v>
      </c>
      <c r="P14" s="479"/>
      <c r="Q14" s="479"/>
      <c r="R14" s="479"/>
      <c r="S14" s="479"/>
      <c r="T14" s="479"/>
      <c r="U14" s="133">
        <f>+U12</f>
        <v>0.30934782608695655</v>
      </c>
      <c r="V14" s="133"/>
      <c r="W14" s="139"/>
      <c r="X14" s="477" t="s">
        <v>60</v>
      </c>
      <c r="Y14" s="478"/>
      <c r="Z14" s="478"/>
      <c r="AA14" s="478"/>
      <c r="AB14" s="203" t="e">
        <f>+#REF!+#REF!</f>
        <v>#REF!</v>
      </c>
      <c r="AC14" s="134"/>
      <c r="AD14" s="527" t="s">
        <v>46</v>
      </c>
      <c r="AE14" s="528"/>
      <c r="AF14" s="529"/>
      <c r="AG14" s="133">
        <f>+AVERAGE(AG12:AG13)/2</f>
        <v>0.20131007751937985</v>
      </c>
      <c r="AH14" s="133"/>
      <c r="AI14" s="133"/>
      <c r="AJ14" s="135"/>
      <c r="AK14" s="136"/>
    </row>
    <row r="15" spans="1:37" x14ac:dyDescent="0.25">
      <c r="Z15" s="2"/>
    </row>
    <row r="16" spans="1:37" ht="15.75" thickBot="1" x14ac:dyDescent="0.3">
      <c r="G16" s="46"/>
      <c r="H16" s="46"/>
      <c r="I16" s="46"/>
      <c r="J16" s="59"/>
      <c r="K16" s="29"/>
      <c r="L16" s="29"/>
      <c r="M16" s="6"/>
      <c r="N16" s="6"/>
      <c r="O16" s="6"/>
      <c r="Y16" s="31"/>
      <c r="Z16" s="31"/>
      <c r="AA16" s="31"/>
      <c r="AB16" s="31"/>
      <c r="AC16" s="31"/>
      <c r="AD16" s="31"/>
      <c r="AE16" s="31"/>
      <c r="AF16" s="31"/>
      <c r="AG16" s="31"/>
      <c r="AH16" s="31"/>
      <c r="AI16" s="31"/>
    </row>
    <row r="17" spans="1:37" s="51" customFormat="1" ht="39" customHeight="1" x14ac:dyDescent="0.25">
      <c r="B17" s="48"/>
      <c r="C17" s="48"/>
      <c r="D17" s="48"/>
      <c r="E17" s="522" t="s">
        <v>44</v>
      </c>
      <c r="F17" s="523"/>
      <c r="G17" s="524"/>
      <c r="H17" s="530" t="s">
        <v>36</v>
      </c>
      <c r="I17" s="531"/>
      <c r="J17" s="531"/>
      <c r="K17" s="532"/>
      <c r="L17" s="530" t="s">
        <v>2</v>
      </c>
      <c r="M17" s="531"/>
      <c r="N17" s="532"/>
      <c r="O17" s="530" t="s">
        <v>3</v>
      </c>
      <c r="P17" s="531"/>
      <c r="Q17" s="533"/>
      <c r="R17" s="60"/>
      <c r="S17" s="60"/>
      <c r="T17" s="60"/>
      <c r="U17" s="60"/>
      <c r="V17" s="60"/>
      <c r="Y17" s="31"/>
      <c r="Z17" s="31"/>
      <c r="AA17" s="31"/>
      <c r="AB17" s="31"/>
      <c r="AC17" s="31"/>
      <c r="AD17" s="31"/>
      <c r="AE17" s="31"/>
      <c r="AF17" s="31"/>
      <c r="AG17" s="31"/>
      <c r="AH17" s="31"/>
      <c r="AI17" s="31"/>
      <c r="AJ17" s="30"/>
      <c r="AK17" s="30"/>
    </row>
    <row r="18" spans="1:37" ht="40.5" customHeight="1" x14ac:dyDescent="0.25">
      <c r="E18" s="514" t="s">
        <v>37</v>
      </c>
      <c r="F18" s="512"/>
      <c r="G18" s="513"/>
      <c r="H18" s="511"/>
      <c r="I18" s="512"/>
      <c r="J18" s="512"/>
      <c r="K18" s="513"/>
      <c r="L18" s="508"/>
      <c r="M18" s="509"/>
      <c r="N18" s="510"/>
      <c r="O18" s="505"/>
      <c r="P18" s="506"/>
      <c r="Q18" s="507"/>
      <c r="R18" s="60"/>
      <c r="S18" s="60"/>
      <c r="T18" s="60"/>
      <c r="U18" s="60"/>
      <c r="V18" s="60"/>
      <c r="W18" s="29"/>
      <c r="X18" s="29"/>
      <c r="Y18" s="31"/>
      <c r="Z18" s="31"/>
      <c r="AA18" s="31"/>
      <c r="AB18" s="31"/>
      <c r="AC18" s="31"/>
      <c r="AD18" s="31"/>
      <c r="AE18" s="31"/>
      <c r="AF18" s="31"/>
      <c r="AG18" s="31"/>
      <c r="AH18" s="31"/>
      <c r="AI18" s="31"/>
    </row>
    <row r="19" spans="1:37" ht="40.5" customHeight="1" x14ac:dyDescent="0.25">
      <c r="E19" s="514" t="s">
        <v>38</v>
      </c>
      <c r="F19" s="512"/>
      <c r="G19" s="513"/>
      <c r="H19" s="511"/>
      <c r="I19" s="512"/>
      <c r="J19" s="512"/>
      <c r="K19" s="513"/>
      <c r="L19" s="508"/>
      <c r="M19" s="509"/>
      <c r="N19" s="510"/>
      <c r="O19" s="505"/>
      <c r="P19" s="506"/>
      <c r="Q19" s="507"/>
      <c r="R19" s="60"/>
      <c r="S19" s="60"/>
      <c r="T19" s="60"/>
      <c r="U19" s="60"/>
      <c r="V19" s="60"/>
      <c r="W19" s="29"/>
      <c r="X19" s="29"/>
      <c r="Y19" s="31"/>
      <c r="Z19" s="31"/>
      <c r="AA19" s="31"/>
      <c r="AB19" s="31"/>
      <c r="AC19" s="31"/>
      <c r="AD19" s="31"/>
      <c r="AE19" s="31"/>
      <c r="AF19" s="31"/>
      <c r="AG19" s="31"/>
      <c r="AH19" s="31"/>
      <c r="AI19" s="31"/>
    </row>
    <row r="20" spans="1:37" ht="40.5" customHeight="1" thickBot="1" x14ac:dyDescent="0.3">
      <c r="E20" s="515" t="s">
        <v>39</v>
      </c>
      <c r="F20" s="516"/>
      <c r="G20" s="517"/>
      <c r="H20" s="518"/>
      <c r="I20" s="516"/>
      <c r="J20" s="516"/>
      <c r="K20" s="517"/>
      <c r="L20" s="519"/>
      <c r="M20" s="520"/>
      <c r="N20" s="521"/>
      <c r="O20" s="500"/>
      <c r="P20" s="501"/>
      <c r="Q20" s="502"/>
      <c r="R20" s="60"/>
      <c r="S20" s="60"/>
      <c r="T20" s="60"/>
      <c r="U20" s="60"/>
      <c r="V20" s="60"/>
      <c r="W20" s="29"/>
      <c r="X20" s="29"/>
      <c r="Y20" s="31"/>
      <c r="Z20" s="31"/>
      <c r="AA20" s="31"/>
      <c r="AB20" s="31"/>
      <c r="AC20" s="31"/>
      <c r="AD20" s="31"/>
      <c r="AE20" s="31"/>
      <c r="AF20" s="31"/>
      <c r="AG20" s="31"/>
      <c r="AH20" s="31"/>
      <c r="AI20" s="31"/>
    </row>
    <row r="21" spans="1:37" x14ac:dyDescent="0.25">
      <c r="D21" s="46"/>
      <c r="E21" s="46"/>
      <c r="F21" s="46"/>
      <c r="G21" s="46"/>
      <c r="H21" s="46"/>
      <c r="I21" s="46"/>
      <c r="J21" s="59"/>
      <c r="K21" s="29"/>
      <c r="L21" s="29"/>
      <c r="M21" s="29"/>
      <c r="N21" s="29"/>
      <c r="O21" s="29"/>
      <c r="P21" s="29"/>
      <c r="Q21" s="29"/>
      <c r="R21" s="29"/>
      <c r="S21" s="29"/>
      <c r="T21" s="29"/>
      <c r="U21" s="29"/>
      <c r="V21" s="29"/>
      <c r="W21" s="29"/>
      <c r="X21" s="59"/>
      <c r="Y21" s="31"/>
      <c r="Z21" s="31"/>
      <c r="AA21" s="31"/>
      <c r="AB21" s="31"/>
      <c r="AC21" s="31"/>
      <c r="AD21" s="31"/>
      <c r="AE21" s="31"/>
      <c r="AF21" s="31"/>
      <c r="AG21" s="31"/>
      <c r="AH21" s="31"/>
      <c r="AI21" s="31"/>
    </row>
    <row r="22" spans="1:37" x14ac:dyDescent="0.25">
      <c r="D22" s="46"/>
      <c r="E22" s="46"/>
      <c r="F22" s="46"/>
      <c r="G22" s="46"/>
      <c r="H22" s="46"/>
      <c r="I22" s="46"/>
      <c r="J22" s="59"/>
      <c r="K22" s="29"/>
      <c r="L22" s="29"/>
      <c r="M22" s="29"/>
      <c r="N22" s="29"/>
      <c r="O22" s="29"/>
      <c r="P22" s="29"/>
      <c r="Q22" s="29"/>
      <c r="R22" s="29"/>
      <c r="S22" s="29"/>
      <c r="T22" s="29"/>
      <c r="U22" s="29"/>
      <c r="V22" s="29"/>
      <c r="W22" s="29"/>
      <c r="X22" s="59"/>
      <c r="Y22" s="31"/>
      <c r="Z22" s="31"/>
      <c r="AA22" s="31"/>
      <c r="AB22" s="31"/>
      <c r="AC22" s="31"/>
      <c r="AD22" s="31"/>
      <c r="AE22" s="31"/>
      <c r="AF22" s="31"/>
      <c r="AG22" s="31"/>
      <c r="AH22" s="31"/>
      <c r="AI22" s="31"/>
    </row>
    <row r="23" spans="1:37" x14ac:dyDescent="0.25">
      <c r="D23" s="46"/>
      <c r="E23" s="46"/>
      <c r="F23" s="46"/>
      <c r="G23" s="46"/>
      <c r="H23" s="46"/>
      <c r="I23" s="46"/>
      <c r="J23" s="59"/>
      <c r="K23" s="29"/>
      <c r="L23" s="29"/>
      <c r="M23" s="29"/>
      <c r="N23" s="29"/>
      <c r="O23" s="29"/>
      <c r="P23" s="29"/>
      <c r="Q23" s="29"/>
      <c r="R23" s="29"/>
      <c r="S23" s="29"/>
      <c r="T23" s="29"/>
      <c r="U23" s="29"/>
      <c r="V23" s="29"/>
      <c r="W23" s="29"/>
      <c r="X23" s="59"/>
      <c r="Y23" s="31"/>
      <c r="Z23" s="31"/>
      <c r="AA23" s="31"/>
      <c r="AB23" s="31"/>
      <c r="AC23" s="31"/>
      <c r="AD23" s="31"/>
      <c r="AE23" s="31"/>
      <c r="AF23" s="31"/>
      <c r="AG23" s="31"/>
      <c r="AH23" s="31"/>
      <c r="AI23" s="31"/>
    </row>
    <row r="24" spans="1:37" x14ac:dyDescent="0.25">
      <c r="D24" s="46"/>
      <c r="E24" s="46"/>
      <c r="F24" s="46"/>
      <c r="G24" s="46"/>
      <c r="H24" s="46"/>
      <c r="I24" s="46"/>
      <c r="J24" s="59"/>
      <c r="K24" s="29"/>
      <c r="L24" s="29"/>
      <c r="M24" s="29"/>
      <c r="N24" s="29"/>
      <c r="O24" s="29"/>
      <c r="P24" s="29"/>
      <c r="Q24" s="29"/>
      <c r="R24" s="29"/>
      <c r="S24" s="29"/>
      <c r="T24" s="29"/>
      <c r="U24" s="29"/>
      <c r="V24" s="29"/>
      <c r="W24" s="29"/>
      <c r="X24" s="59"/>
      <c r="Y24" s="31"/>
      <c r="Z24" s="31"/>
      <c r="AA24" s="31"/>
      <c r="AB24" s="31"/>
      <c r="AC24" s="31"/>
      <c r="AD24" s="31"/>
      <c r="AE24" s="31"/>
      <c r="AF24" s="31"/>
      <c r="AG24" s="31"/>
      <c r="AH24" s="31"/>
      <c r="AI24" s="31"/>
    </row>
    <row r="25" spans="1:37" x14ac:dyDescent="0.25">
      <c r="I25" s="46"/>
      <c r="J25" s="59"/>
      <c r="K25" s="29"/>
      <c r="L25" s="29"/>
      <c r="M25" s="29"/>
      <c r="N25" s="29"/>
      <c r="O25" s="29"/>
      <c r="P25" s="29"/>
      <c r="Q25" s="29"/>
      <c r="R25" s="29"/>
      <c r="S25" s="29"/>
      <c r="T25" s="29"/>
      <c r="U25" s="29"/>
      <c r="V25" s="29"/>
      <c r="W25" s="29"/>
      <c r="X25" s="59"/>
      <c r="Y25" s="31"/>
      <c r="Z25" s="31"/>
      <c r="AA25" s="31"/>
      <c r="AB25" s="31"/>
      <c r="AC25" s="31"/>
      <c r="AD25" s="31"/>
      <c r="AE25" s="31"/>
      <c r="AF25" s="31"/>
      <c r="AG25" s="31"/>
      <c r="AH25" s="31"/>
      <c r="AI25" s="31"/>
    </row>
    <row r="26" spans="1:37" customFormat="1" x14ac:dyDescent="0.25">
      <c r="A26" s="31"/>
      <c r="B26" s="45"/>
      <c r="C26" s="45"/>
      <c r="D26" s="45"/>
      <c r="E26" s="45"/>
      <c r="F26" s="45"/>
      <c r="G26" s="45"/>
      <c r="H26" s="45"/>
      <c r="I26" s="45"/>
      <c r="J26" s="55"/>
      <c r="L26" s="29"/>
      <c r="M26" s="29"/>
      <c r="N26" s="29"/>
      <c r="O26" s="29"/>
      <c r="P26" s="29"/>
      <c r="Q26" s="29"/>
      <c r="R26" s="29"/>
      <c r="S26" s="29"/>
      <c r="T26" s="29"/>
      <c r="U26" s="29"/>
      <c r="V26" s="29"/>
      <c r="W26" s="29"/>
      <c r="X26" s="59"/>
      <c r="Y26" s="31"/>
      <c r="Z26" s="31"/>
      <c r="AA26" s="31"/>
      <c r="AB26" s="31"/>
      <c r="AC26" s="31"/>
      <c r="AD26" s="31"/>
      <c r="AE26" s="31"/>
      <c r="AF26" s="31"/>
      <c r="AG26" s="31"/>
      <c r="AH26" s="31"/>
      <c r="AI26" s="31"/>
    </row>
    <row r="27" spans="1:37" customFormat="1" x14ac:dyDescent="0.25">
      <c r="A27" s="31"/>
      <c r="B27" s="45"/>
      <c r="C27" s="45"/>
      <c r="D27" s="45"/>
      <c r="E27" s="45"/>
      <c r="F27" s="45"/>
      <c r="G27" s="45"/>
      <c r="H27" s="45"/>
      <c r="I27" s="45"/>
      <c r="J27" s="55"/>
      <c r="X27" s="55"/>
      <c r="Y27" s="31"/>
      <c r="Z27" s="31"/>
      <c r="AA27" s="31"/>
      <c r="AB27" s="31"/>
      <c r="AC27" s="31"/>
      <c r="AD27" s="31"/>
      <c r="AE27" s="31"/>
      <c r="AF27" s="31"/>
      <c r="AG27" s="31"/>
      <c r="AH27" s="31"/>
      <c r="AI27" s="31"/>
    </row>
  </sheetData>
  <mergeCells count="71">
    <mergeCell ref="B1:AK1"/>
    <mergeCell ref="B4:H4"/>
    <mergeCell ref="I4:W4"/>
    <mergeCell ref="B6:H6"/>
    <mergeCell ref="I6:W6"/>
    <mergeCell ref="AF6:AH6"/>
    <mergeCell ref="AI6:AK6"/>
    <mergeCell ref="B9:F9"/>
    <mergeCell ref="G9:H10"/>
    <mergeCell ref="I9:I10"/>
    <mergeCell ref="J9:W9"/>
    <mergeCell ref="X9:AK9"/>
    <mergeCell ref="B10:F10"/>
    <mergeCell ref="J10:J11"/>
    <mergeCell ref="K10:K11"/>
    <mergeCell ref="L10:N10"/>
    <mergeCell ref="O10:Q10"/>
    <mergeCell ref="AD10:AF10"/>
    <mergeCell ref="AG10:AI10"/>
    <mergeCell ref="AJ10:AJ11"/>
    <mergeCell ref="AK10:AK11"/>
    <mergeCell ref="C11:D11"/>
    <mergeCell ref="R10:T10"/>
    <mergeCell ref="B12:B13"/>
    <mergeCell ref="C12:C13"/>
    <mergeCell ref="D12:D13"/>
    <mergeCell ref="E12:E13"/>
    <mergeCell ref="F12:F13"/>
    <mergeCell ref="U10:W10"/>
    <mergeCell ref="X10:X11"/>
    <mergeCell ref="Y10:Y11"/>
    <mergeCell ref="Z10:Z11"/>
    <mergeCell ref="AA10:AC10"/>
    <mergeCell ref="Z12:Z13"/>
    <mergeCell ref="X12:X13"/>
    <mergeCell ref="G12:G13"/>
    <mergeCell ref="H12:H13"/>
    <mergeCell ref="I12:I13"/>
    <mergeCell ref="J12:J13"/>
    <mergeCell ref="K12:K13"/>
    <mergeCell ref="O14:T14"/>
    <mergeCell ref="X14:AA14"/>
    <mergeCell ref="AD14:AF14"/>
    <mergeCell ref="E17:G17"/>
    <mergeCell ref="H17:K17"/>
    <mergeCell ref="L17:N17"/>
    <mergeCell ref="O17:Q17"/>
    <mergeCell ref="E20:G20"/>
    <mergeCell ref="H20:K20"/>
    <mergeCell ref="L20:N20"/>
    <mergeCell ref="O20:Q20"/>
    <mergeCell ref="E18:G18"/>
    <mergeCell ref="H18:K18"/>
    <mergeCell ref="L18:N18"/>
    <mergeCell ref="O18:Q18"/>
    <mergeCell ref="E19:G19"/>
    <mergeCell ref="H19:K19"/>
    <mergeCell ref="L19:N19"/>
    <mergeCell ref="O19:Q19"/>
    <mergeCell ref="L12:L13"/>
    <mergeCell ref="M12:M13"/>
    <mergeCell ref="N12:N13"/>
    <mergeCell ref="O12:O13"/>
    <mergeCell ref="P12:P13"/>
    <mergeCell ref="V12:V13"/>
    <mergeCell ref="W12:W13"/>
    <mergeCell ref="Q12:Q13"/>
    <mergeCell ref="R12:R13"/>
    <mergeCell ref="S12:S13"/>
    <mergeCell ref="T12:T13"/>
    <mergeCell ref="U12:U13"/>
  </mergeCells>
  <printOptions horizontalCentered="1"/>
  <pageMargins left="0.23622047244094491" right="0.23622047244094491" top="0.74803149606299213" bottom="0.74803149606299213" header="0.31496062992125984" footer="0.31496062992125984"/>
  <pageSetup paperSize="5" scale="46" pageOrder="overThenDown"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6"/>
  <sheetViews>
    <sheetView workbookViewId="0">
      <selection activeCell="B2" sqref="B2:D6"/>
    </sheetView>
  </sheetViews>
  <sheetFormatPr baseColWidth="10" defaultRowHeight="15" x14ac:dyDescent="0.25"/>
  <cols>
    <col min="2" max="2" width="41" customWidth="1"/>
    <col min="3" max="3" width="20.7109375" customWidth="1"/>
    <col min="4" max="4" width="33.85546875" customWidth="1"/>
  </cols>
  <sheetData>
    <row r="1" spans="2:4" ht="15.75" thickBot="1" x14ac:dyDescent="0.3">
      <c r="B1" s="212" t="s">
        <v>587</v>
      </c>
    </row>
    <row r="2" spans="2:4" ht="29.25" customHeight="1" thickBot="1" x14ac:dyDescent="0.3">
      <c r="B2" s="593" t="s">
        <v>559</v>
      </c>
      <c r="C2" s="591" t="s">
        <v>551</v>
      </c>
      <c r="D2" s="592"/>
    </row>
    <row r="3" spans="2:4" ht="15.75" thickBot="1" x14ac:dyDescent="0.3">
      <c r="B3" s="594"/>
      <c r="C3" s="286" t="s">
        <v>586</v>
      </c>
      <c r="D3" s="286" t="s">
        <v>552</v>
      </c>
    </row>
    <row r="4" spans="2:4" ht="31.5" customHeight="1" thickBot="1" x14ac:dyDescent="0.3">
      <c r="B4" s="595" t="s">
        <v>648</v>
      </c>
      <c r="C4" s="598" t="s">
        <v>647</v>
      </c>
      <c r="D4" s="219" t="s">
        <v>138</v>
      </c>
    </row>
    <row r="5" spans="2:4" ht="48" customHeight="1" x14ac:dyDescent="0.25">
      <c r="B5" s="596"/>
      <c r="C5" s="599"/>
      <c r="D5" s="601" t="s">
        <v>649</v>
      </c>
    </row>
    <row r="6" spans="2:4" ht="69" customHeight="1" thickBot="1" x14ac:dyDescent="0.3">
      <c r="B6" s="597"/>
      <c r="C6" s="600"/>
      <c r="D6" s="602"/>
    </row>
  </sheetData>
  <mergeCells count="5">
    <mergeCell ref="C2:D2"/>
    <mergeCell ref="B2:B3"/>
    <mergeCell ref="B4:B6"/>
    <mergeCell ref="C4:C6"/>
    <mergeCell ref="D5:D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6"/>
  <sheetViews>
    <sheetView workbookViewId="0">
      <selection activeCell="H6" sqref="B2:H6"/>
    </sheetView>
  </sheetViews>
  <sheetFormatPr baseColWidth="10" defaultRowHeight="15" x14ac:dyDescent="0.25"/>
  <cols>
    <col min="2" max="2" width="37.28515625" customWidth="1"/>
  </cols>
  <sheetData>
    <row r="1" spans="2:8" ht="15.75" thickBot="1" x14ac:dyDescent="0.3">
      <c r="B1" s="212" t="s">
        <v>577</v>
      </c>
    </row>
    <row r="2" spans="2:8" ht="15.75" thickBot="1" x14ac:dyDescent="0.3">
      <c r="B2" s="603" t="s">
        <v>553</v>
      </c>
      <c r="C2" s="606" t="s">
        <v>554</v>
      </c>
      <c r="D2" s="607"/>
      <c r="E2" s="608"/>
      <c r="F2" s="606" t="s">
        <v>565</v>
      </c>
      <c r="G2" s="607"/>
      <c r="H2" s="608"/>
    </row>
    <row r="3" spans="2:8" ht="19.5" customHeight="1" x14ac:dyDescent="0.25">
      <c r="B3" s="604"/>
      <c r="C3" s="593" t="s">
        <v>574</v>
      </c>
      <c r="D3" s="609" t="s">
        <v>575</v>
      </c>
      <c r="E3" s="593" t="s">
        <v>576</v>
      </c>
      <c r="F3" s="593" t="s">
        <v>574</v>
      </c>
      <c r="G3" s="609" t="s">
        <v>575</v>
      </c>
      <c r="H3" s="593" t="s">
        <v>576</v>
      </c>
    </row>
    <row r="4" spans="2:8" ht="15.75" thickBot="1" x14ac:dyDescent="0.3">
      <c r="B4" s="605"/>
      <c r="C4" s="594"/>
      <c r="D4" s="610"/>
      <c r="E4" s="594"/>
      <c r="F4" s="594"/>
      <c r="G4" s="610"/>
      <c r="H4" s="594"/>
    </row>
    <row r="5" spans="2:8" ht="37.5" customHeight="1" thickBot="1" x14ac:dyDescent="0.3">
      <c r="B5" s="220" t="s">
        <v>686</v>
      </c>
      <c r="C5" s="299">
        <v>0.14000000000000001</v>
      </c>
      <c r="D5" s="284"/>
      <c r="E5" s="283"/>
      <c r="F5" s="300">
        <v>0.14230000000000001</v>
      </c>
      <c r="G5" s="284"/>
      <c r="H5" s="284"/>
    </row>
    <row r="6" spans="2:8" ht="15.75" thickBot="1" x14ac:dyDescent="0.3">
      <c r="B6" s="285" t="s">
        <v>650</v>
      </c>
      <c r="C6" s="298">
        <f t="shared" ref="C6:H6" si="0">+C5</f>
        <v>0.14000000000000001</v>
      </c>
      <c r="D6" s="286">
        <f t="shared" si="0"/>
        <v>0</v>
      </c>
      <c r="E6" s="286">
        <f t="shared" si="0"/>
        <v>0</v>
      </c>
      <c r="F6" s="298">
        <f t="shared" si="0"/>
        <v>0.14230000000000001</v>
      </c>
      <c r="G6" s="286">
        <f t="shared" si="0"/>
        <v>0</v>
      </c>
      <c r="H6" s="286">
        <f t="shared" si="0"/>
        <v>0</v>
      </c>
    </row>
  </sheetData>
  <mergeCells count="9">
    <mergeCell ref="B2:B4"/>
    <mergeCell ref="C2:E2"/>
    <mergeCell ref="F2:H2"/>
    <mergeCell ref="F3:F4"/>
    <mergeCell ref="G3:G4"/>
    <mergeCell ref="H3:H4"/>
    <mergeCell ref="E3:E4"/>
    <mergeCell ref="D3:D4"/>
    <mergeCell ref="C3:C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1"/>
  <sheetViews>
    <sheetView topLeftCell="B1" workbookViewId="0">
      <selection activeCell="B2" sqref="B2:K11"/>
    </sheetView>
  </sheetViews>
  <sheetFormatPr baseColWidth="10" defaultRowHeight="15" x14ac:dyDescent="0.25"/>
  <cols>
    <col min="2" max="2" width="19.42578125" customWidth="1"/>
    <col min="6" max="6" width="14.28515625" customWidth="1"/>
    <col min="7" max="7" width="27.42578125" customWidth="1"/>
    <col min="11" max="11" width="15.28515625" customWidth="1"/>
  </cols>
  <sheetData>
    <row r="1" spans="2:11" ht="15.75" thickBot="1" x14ac:dyDescent="0.3">
      <c r="B1" s="212" t="s">
        <v>698</v>
      </c>
      <c r="C1" s="231"/>
      <c r="D1" s="231"/>
      <c r="E1" s="231"/>
      <c r="F1" s="231"/>
      <c r="G1" s="231"/>
      <c r="H1" s="231"/>
      <c r="I1" s="231"/>
      <c r="J1" s="231"/>
      <c r="K1" s="231"/>
    </row>
    <row r="2" spans="2:11" ht="29.25" customHeight="1" thickBot="1" x14ac:dyDescent="0.3">
      <c r="B2" s="593" t="s">
        <v>555</v>
      </c>
      <c r="C2" s="591" t="s">
        <v>556</v>
      </c>
      <c r="D2" s="612"/>
      <c r="E2" s="592"/>
      <c r="F2" s="593" t="s">
        <v>557</v>
      </c>
      <c r="G2" s="593" t="s">
        <v>558</v>
      </c>
      <c r="H2" s="613" t="s">
        <v>48</v>
      </c>
      <c r="I2" s="614"/>
      <c r="J2" s="615"/>
      <c r="K2" s="593" t="s">
        <v>63</v>
      </c>
    </row>
    <row r="3" spans="2:11" ht="15" customHeight="1" x14ac:dyDescent="0.25">
      <c r="B3" s="611"/>
      <c r="C3" s="593" t="s">
        <v>574</v>
      </c>
      <c r="D3" s="609" t="s">
        <v>575</v>
      </c>
      <c r="E3" s="593" t="s">
        <v>576</v>
      </c>
      <c r="F3" s="611"/>
      <c r="G3" s="611"/>
      <c r="H3" s="593" t="s">
        <v>574</v>
      </c>
      <c r="I3" s="609" t="s">
        <v>575</v>
      </c>
      <c r="J3" s="593" t="s">
        <v>576</v>
      </c>
      <c r="K3" s="611"/>
    </row>
    <row r="4" spans="2:11" ht="15.75" thickBot="1" x14ac:dyDescent="0.3">
      <c r="B4" s="594"/>
      <c r="C4" s="594"/>
      <c r="D4" s="610"/>
      <c r="E4" s="594"/>
      <c r="F4" s="594"/>
      <c r="G4" s="594"/>
      <c r="H4" s="594"/>
      <c r="I4" s="610"/>
      <c r="J4" s="594"/>
      <c r="K4" s="594"/>
    </row>
    <row r="5" spans="2:11" ht="15.75" customHeight="1" x14ac:dyDescent="0.25">
      <c r="B5" s="616" t="s">
        <v>651</v>
      </c>
      <c r="C5" s="618">
        <f>+'Seg. POA 2014'!C6</f>
        <v>0.14000000000000001</v>
      </c>
      <c r="D5" s="620">
        <f>+'Seg. POA 2014'!D6</f>
        <v>0</v>
      </c>
      <c r="E5" s="620">
        <f>+'Seg. POA 2014'!E6</f>
        <v>0</v>
      </c>
      <c r="F5" s="622">
        <v>2</v>
      </c>
      <c r="G5" s="601" t="s">
        <v>652</v>
      </c>
      <c r="H5" s="630">
        <f>+'Matriz_Seg POA'!AG12</f>
        <v>0.48733333333333334</v>
      </c>
      <c r="I5" s="624"/>
      <c r="J5" s="624"/>
      <c r="K5" s="624"/>
    </row>
    <row r="6" spans="2:11" x14ac:dyDescent="0.25">
      <c r="B6" s="617"/>
      <c r="C6" s="619"/>
      <c r="D6" s="621"/>
      <c r="E6" s="621"/>
      <c r="F6" s="623"/>
      <c r="G6" s="629"/>
      <c r="H6" s="631"/>
      <c r="I6" s="625"/>
      <c r="J6" s="625"/>
      <c r="K6" s="625"/>
    </row>
    <row r="7" spans="2:11" ht="40.5" customHeight="1" thickBot="1" x14ac:dyDescent="0.3">
      <c r="B7" s="617"/>
      <c r="C7" s="619"/>
      <c r="D7" s="621"/>
      <c r="E7" s="621"/>
      <c r="F7" s="623"/>
      <c r="G7" s="602"/>
      <c r="H7" s="632"/>
      <c r="I7" s="626"/>
      <c r="J7" s="626"/>
      <c r="K7" s="626"/>
    </row>
    <row r="8" spans="2:11" ht="72.75" customHeight="1" x14ac:dyDescent="0.25">
      <c r="B8" s="617"/>
      <c r="C8" s="619"/>
      <c r="D8" s="621"/>
      <c r="E8" s="621"/>
      <c r="F8" s="623"/>
      <c r="G8" s="633" t="s">
        <v>651</v>
      </c>
      <c r="H8" s="635">
        <f>+'Matriz_Seg POA'!AG13</f>
        <v>0.317906976744186</v>
      </c>
      <c r="I8" s="637"/>
      <c r="J8" s="637"/>
      <c r="K8" s="627"/>
    </row>
    <row r="9" spans="2:11" ht="72.75" customHeight="1" x14ac:dyDescent="0.25">
      <c r="B9" s="617"/>
      <c r="C9" s="619"/>
      <c r="D9" s="621"/>
      <c r="E9" s="621"/>
      <c r="F9" s="623"/>
      <c r="G9" s="634"/>
      <c r="H9" s="636"/>
      <c r="I9" s="638"/>
      <c r="J9" s="638"/>
      <c r="K9" s="628"/>
    </row>
    <row r="10" spans="2:11" x14ac:dyDescent="0.25">
      <c r="B10" s="617"/>
      <c r="C10" s="619"/>
      <c r="D10" s="621"/>
      <c r="E10" s="621"/>
      <c r="F10" s="623"/>
      <c r="G10" s="634"/>
      <c r="H10" s="636"/>
      <c r="I10" s="638"/>
      <c r="J10" s="638"/>
      <c r="K10" s="628"/>
    </row>
    <row r="11" spans="2:11" ht="30.75" thickBot="1" x14ac:dyDescent="0.3">
      <c r="B11" s="287" t="s">
        <v>650</v>
      </c>
      <c r="C11" s="301">
        <f>+C5</f>
        <v>0.14000000000000001</v>
      </c>
      <c r="D11" s="288">
        <f t="shared" ref="D11:F11" si="0">+D5</f>
        <v>0</v>
      </c>
      <c r="E11" s="288">
        <f t="shared" si="0"/>
        <v>0</v>
      </c>
      <c r="F11" s="288">
        <f t="shared" si="0"/>
        <v>2</v>
      </c>
      <c r="G11" s="289"/>
      <c r="H11" s="290">
        <f>+(H5+H9)/2</f>
        <v>0.24366666666666667</v>
      </c>
      <c r="I11" s="290">
        <f>+(I5+I8+I9)/3</f>
        <v>0</v>
      </c>
      <c r="J11" s="290">
        <f>+(J5+J8+J9)/3</f>
        <v>0</v>
      </c>
      <c r="K11" s="291"/>
    </row>
  </sheetData>
  <mergeCells count="27">
    <mergeCell ref="K5:K7"/>
    <mergeCell ref="K8:K10"/>
    <mergeCell ref="G5:G7"/>
    <mergeCell ref="H5:H7"/>
    <mergeCell ref="I5:I7"/>
    <mergeCell ref="J5:J7"/>
    <mergeCell ref="G8:G10"/>
    <mergeCell ref="H8:H10"/>
    <mergeCell ref="I8:I10"/>
    <mergeCell ref="J8:J10"/>
    <mergeCell ref="B5:B10"/>
    <mergeCell ref="C5:C10"/>
    <mergeCell ref="D5:D10"/>
    <mergeCell ref="E5:E10"/>
    <mergeCell ref="F5:F10"/>
    <mergeCell ref="B2:B4"/>
    <mergeCell ref="C2:E2"/>
    <mergeCell ref="F2:F4"/>
    <mergeCell ref="H2:J2"/>
    <mergeCell ref="K2:K4"/>
    <mergeCell ref="C3:C4"/>
    <mergeCell ref="D3:D4"/>
    <mergeCell ref="H3:H4"/>
    <mergeCell ref="I3:I4"/>
    <mergeCell ref="G2:G4"/>
    <mergeCell ref="J3:J4"/>
    <mergeCell ref="E3:E4"/>
  </mergeCells>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79"/>
  <sheetViews>
    <sheetView workbookViewId="0">
      <selection activeCell="A4" sqref="A4:E8"/>
    </sheetView>
  </sheetViews>
  <sheetFormatPr baseColWidth="10" defaultRowHeight="15" x14ac:dyDescent="0.25"/>
  <cols>
    <col min="1" max="1" width="17.42578125" customWidth="1"/>
    <col min="2" max="2" width="14.140625" customWidth="1"/>
    <col min="3" max="3" width="55.28515625" customWidth="1"/>
    <col min="4" max="4" width="16.5703125" customWidth="1"/>
    <col min="5" max="5" width="13.28515625" customWidth="1"/>
    <col min="8" max="8" width="15.140625" customWidth="1"/>
  </cols>
  <sheetData>
    <row r="1" spans="1:8" x14ac:dyDescent="0.25">
      <c r="A1" s="640" t="s">
        <v>584</v>
      </c>
      <c r="B1" s="640"/>
      <c r="C1" s="640"/>
      <c r="D1" s="640"/>
      <c r="E1" s="640"/>
      <c r="F1" s="640"/>
      <c r="G1" s="640"/>
      <c r="H1" s="640"/>
    </row>
    <row r="2" spans="1:8" x14ac:dyDescent="0.25">
      <c r="A2" s="640"/>
      <c r="B2" s="640"/>
      <c r="C2" s="640"/>
      <c r="D2" s="640"/>
      <c r="E2" s="640"/>
      <c r="F2" s="640"/>
      <c r="G2" s="640"/>
      <c r="H2" s="640"/>
    </row>
    <row r="3" spans="1:8" ht="15.75" thickBot="1" x14ac:dyDescent="0.3">
      <c r="A3" s="212" t="s">
        <v>578</v>
      </c>
      <c r="B3" s="231"/>
      <c r="C3" s="231"/>
      <c r="D3" s="231"/>
      <c r="E3" s="231"/>
    </row>
    <row r="4" spans="1:8" ht="34.5" customHeight="1" thickBot="1" x14ac:dyDescent="0.3">
      <c r="A4" s="302" t="s">
        <v>568</v>
      </c>
      <c r="B4" s="215" t="s">
        <v>640</v>
      </c>
      <c r="C4" s="303" t="s">
        <v>569</v>
      </c>
      <c r="D4" s="303" t="s">
        <v>570</v>
      </c>
      <c r="E4" s="303" t="s">
        <v>571</v>
      </c>
    </row>
    <row r="5" spans="1:8" ht="27.75" hidden="1" thickBot="1" x14ac:dyDescent="0.3">
      <c r="A5" s="207"/>
      <c r="B5" s="208" t="s">
        <v>572</v>
      </c>
      <c r="C5" s="208" t="s">
        <v>573</v>
      </c>
      <c r="D5" s="208" t="s">
        <v>573</v>
      </c>
      <c r="E5" s="208"/>
    </row>
    <row r="6" spans="1:8" x14ac:dyDescent="0.25">
      <c r="A6" s="213" t="s">
        <v>592</v>
      </c>
      <c r="B6" s="217">
        <v>21</v>
      </c>
      <c r="C6" s="217">
        <v>1</v>
      </c>
      <c r="D6" s="217">
        <v>1</v>
      </c>
      <c r="E6" s="217">
        <f>SUM(B6:D6)</f>
        <v>23</v>
      </c>
    </row>
    <row r="7" spans="1:8" x14ac:dyDescent="0.25">
      <c r="A7" s="213" t="s">
        <v>593</v>
      </c>
      <c r="B7" s="217">
        <v>34</v>
      </c>
      <c r="C7" s="213"/>
      <c r="D7" s="217"/>
      <c r="E7" s="217">
        <f>SUM(B7:D7)</f>
        <v>34</v>
      </c>
    </row>
    <row r="8" spans="1:8" ht="15.75" thickBot="1" x14ac:dyDescent="0.3">
      <c r="A8" s="292" t="s">
        <v>537</v>
      </c>
      <c r="B8" s="293">
        <f>SUM(B6:B7)</f>
        <v>55</v>
      </c>
      <c r="C8" s="293">
        <f>SUM(C6:C7)</f>
        <v>1</v>
      </c>
      <c r="D8" s="293">
        <f>SUM(D6:D7)</f>
        <v>1</v>
      </c>
      <c r="E8" s="293">
        <f>SUM(E6:E7)</f>
        <v>57</v>
      </c>
    </row>
    <row r="10" spans="1:8" x14ac:dyDescent="0.25">
      <c r="A10" s="212" t="s">
        <v>639</v>
      </c>
      <c r="B10" s="231"/>
      <c r="C10" s="231"/>
      <c r="D10" s="231"/>
    </row>
    <row r="11" spans="1:8" ht="15" customHeight="1" x14ac:dyDescent="0.25">
      <c r="A11" s="641" t="s">
        <v>550</v>
      </c>
      <c r="B11" s="641" t="s">
        <v>538</v>
      </c>
      <c r="C11" s="641" t="s">
        <v>535</v>
      </c>
      <c r="D11" s="641" t="s">
        <v>541</v>
      </c>
    </row>
    <row r="12" spans="1:8" x14ac:dyDescent="0.25">
      <c r="A12" s="641"/>
      <c r="B12" s="641"/>
      <c r="C12" s="641"/>
      <c r="D12" s="641"/>
    </row>
    <row r="13" spans="1:8" ht="23.1" customHeight="1" x14ac:dyDescent="0.25">
      <c r="A13" s="217">
        <v>1</v>
      </c>
      <c r="B13" s="213" t="s">
        <v>566</v>
      </c>
      <c r="C13" s="213" t="s">
        <v>594</v>
      </c>
      <c r="D13" s="15"/>
    </row>
    <row r="14" spans="1:8" ht="23.1" customHeight="1" x14ac:dyDescent="0.25">
      <c r="A14" s="217">
        <v>1</v>
      </c>
      <c r="B14" s="213" t="s">
        <v>566</v>
      </c>
      <c r="C14" s="213" t="s">
        <v>595</v>
      </c>
      <c r="D14" s="15"/>
    </row>
    <row r="15" spans="1:8" ht="23.1" customHeight="1" x14ac:dyDescent="0.25">
      <c r="A15" s="217">
        <v>2</v>
      </c>
      <c r="B15" s="213" t="s">
        <v>566</v>
      </c>
      <c r="C15" s="213" t="s">
        <v>596</v>
      </c>
      <c r="D15" s="15"/>
    </row>
    <row r="16" spans="1:8" ht="23.1" customHeight="1" x14ac:dyDescent="0.25">
      <c r="A16" s="217">
        <v>2</v>
      </c>
      <c r="B16" s="213" t="s">
        <v>566</v>
      </c>
      <c r="C16" s="213" t="s">
        <v>608</v>
      </c>
      <c r="D16" s="15"/>
    </row>
    <row r="17" spans="1:20" ht="23.1" customHeight="1" x14ac:dyDescent="0.25">
      <c r="A17" s="217">
        <v>3</v>
      </c>
      <c r="B17" s="213" t="s">
        <v>566</v>
      </c>
      <c r="C17" s="213" t="s">
        <v>597</v>
      </c>
      <c r="D17" s="15"/>
    </row>
    <row r="18" spans="1:20" ht="23.1" customHeight="1" x14ac:dyDescent="0.25">
      <c r="A18" s="217">
        <v>4</v>
      </c>
      <c r="B18" s="213" t="s">
        <v>566</v>
      </c>
      <c r="C18" s="213" t="s">
        <v>609</v>
      </c>
      <c r="D18" s="15"/>
    </row>
    <row r="19" spans="1:20" ht="23.1" customHeight="1" x14ac:dyDescent="0.25">
      <c r="A19" s="217">
        <v>5</v>
      </c>
      <c r="B19" s="213" t="s">
        <v>566</v>
      </c>
      <c r="C19" s="213" t="s">
        <v>598</v>
      </c>
      <c r="D19" s="15"/>
    </row>
    <row r="20" spans="1:20" ht="23.1" customHeight="1" x14ac:dyDescent="0.25">
      <c r="A20" s="217">
        <v>5</v>
      </c>
      <c r="B20" s="213" t="s">
        <v>566</v>
      </c>
      <c r="C20" s="213" t="s">
        <v>599</v>
      </c>
      <c r="D20" s="15"/>
    </row>
    <row r="21" spans="1:20" ht="23.1" customHeight="1" x14ac:dyDescent="0.25">
      <c r="A21" s="217">
        <v>5</v>
      </c>
      <c r="B21" s="213" t="s">
        <v>566</v>
      </c>
      <c r="C21" s="213" t="s">
        <v>610</v>
      </c>
      <c r="D21" s="15"/>
    </row>
    <row r="22" spans="1:20" ht="23.1" customHeight="1" x14ac:dyDescent="0.25">
      <c r="A22" s="217">
        <v>5</v>
      </c>
      <c r="B22" s="213" t="s">
        <v>566</v>
      </c>
      <c r="C22" s="213" t="s">
        <v>611</v>
      </c>
      <c r="D22" s="15"/>
      <c r="T22" s="214" t="s">
        <v>613</v>
      </c>
    </row>
    <row r="23" spans="1:20" ht="23.1" customHeight="1" x14ac:dyDescent="0.25">
      <c r="A23" s="217">
        <v>5</v>
      </c>
      <c r="B23" s="213" t="s">
        <v>566</v>
      </c>
      <c r="C23" s="213" t="s">
        <v>612</v>
      </c>
      <c r="D23" s="15"/>
    </row>
    <row r="24" spans="1:20" ht="23.1" customHeight="1" x14ac:dyDescent="0.25">
      <c r="A24" s="217">
        <v>6</v>
      </c>
      <c r="B24" s="213" t="s">
        <v>566</v>
      </c>
      <c r="C24" s="213" t="s">
        <v>600</v>
      </c>
      <c r="D24" s="15"/>
    </row>
    <row r="25" spans="1:20" ht="23.1" customHeight="1" x14ac:dyDescent="0.25">
      <c r="A25" s="217">
        <v>7</v>
      </c>
      <c r="B25" s="213" t="s">
        <v>566</v>
      </c>
      <c r="C25" s="213" t="s">
        <v>614</v>
      </c>
      <c r="D25" s="15"/>
    </row>
    <row r="26" spans="1:20" ht="23.1" customHeight="1" x14ac:dyDescent="0.25">
      <c r="A26" s="217">
        <v>7</v>
      </c>
      <c r="B26" s="213" t="s">
        <v>566</v>
      </c>
      <c r="C26" s="213" t="s">
        <v>615</v>
      </c>
      <c r="D26" s="15"/>
    </row>
    <row r="27" spans="1:20" ht="23.1" customHeight="1" x14ac:dyDescent="0.25">
      <c r="A27" s="217">
        <v>7</v>
      </c>
      <c r="B27" s="213" t="s">
        <v>566</v>
      </c>
      <c r="C27" s="213" t="s">
        <v>616</v>
      </c>
      <c r="D27" s="15"/>
    </row>
    <row r="28" spans="1:20" ht="23.1" customHeight="1" x14ac:dyDescent="0.25">
      <c r="A28" s="217">
        <v>7</v>
      </c>
      <c r="B28" s="213" t="s">
        <v>566</v>
      </c>
      <c r="C28" s="213" t="s">
        <v>613</v>
      </c>
      <c r="D28" s="15"/>
    </row>
    <row r="29" spans="1:20" ht="23.1" customHeight="1" x14ac:dyDescent="0.25">
      <c r="A29" s="217">
        <v>7</v>
      </c>
      <c r="B29" s="213" t="s">
        <v>566</v>
      </c>
      <c r="C29" s="213" t="s">
        <v>601</v>
      </c>
      <c r="D29" s="15"/>
    </row>
    <row r="30" spans="1:20" ht="23.1" customHeight="1" x14ac:dyDescent="0.25">
      <c r="A30" s="217">
        <v>7</v>
      </c>
      <c r="B30" s="213" t="s">
        <v>566</v>
      </c>
      <c r="C30" s="213" t="s">
        <v>602</v>
      </c>
      <c r="D30" s="15"/>
    </row>
    <row r="31" spans="1:20" ht="23.1" customHeight="1" x14ac:dyDescent="0.25">
      <c r="A31" s="217">
        <v>8</v>
      </c>
      <c r="B31" s="213" t="s">
        <v>566</v>
      </c>
      <c r="C31" s="213" t="s">
        <v>617</v>
      </c>
      <c r="D31" s="15"/>
    </row>
    <row r="32" spans="1:20" ht="23.1" customHeight="1" x14ac:dyDescent="0.25">
      <c r="A32" s="217">
        <v>8</v>
      </c>
      <c r="B32" s="213" t="s">
        <v>566</v>
      </c>
      <c r="C32" s="213" t="s">
        <v>618</v>
      </c>
      <c r="D32" s="15"/>
    </row>
    <row r="33" spans="1:4" ht="23.1" customHeight="1" x14ac:dyDescent="0.25">
      <c r="A33" s="217">
        <v>8</v>
      </c>
      <c r="B33" s="213" t="s">
        <v>566</v>
      </c>
      <c r="C33" s="213" t="s">
        <v>603</v>
      </c>
      <c r="D33" s="15"/>
    </row>
    <row r="34" spans="1:4" ht="23.1" customHeight="1" x14ac:dyDescent="0.25">
      <c r="A34" s="217">
        <v>8</v>
      </c>
      <c r="B34" s="213" t="s">
        <v>566</v>
      </c>
      <c r="C34" s="213" t="s">
        <v>603</v>
      </c>
      <c r="D34" s="15"/>
    </row>
    <row r="35" spans="1:4" ht="23.1" customHeight="1" x14ac:dyDescent="0.25">
      <c r="A35" s="217">
        <v>8</v>
      </c>
      <c r="B35" s="213" t="s">
        <v>566</v>
      </c>
      <c r="C35" s="213" t="s">
        <v>604</v>
      </c>
      <c r="D35" s="15"/>
    </row>
    <row r="36" spans="1:4" ht="23.1" customHeight="1" x14ac:dyDescent="0.25">
      <c r="A36" s="217">
        <v>8</v>
      </c>
      <c r="B36" s="213" t="s">
        <v>566</v>
      </c>
      <c r="C36" s="213" t="s">
        <v>605</v>
      </c>
      <c r="D36" s="15"/>
    </row>
    <row r="37" spans="1:4" ht="23.1" customHeight="1" x14ac:dyDescent="0.25">
      <c r="A37" s="217">
        <v>8</v>
      </c>
      <c r="B37" s="213" t="s">
        <v>566</v>
      </c>
      <c r="C37" s="213" t="s">
        <v>606</v>
      </c>
      <c r="D37" s="15"/>
    </row>
    <row r="38" spans="1:4" ht="23.1" customHeight="1" x14ac:dyDescent="0.25">
      <c r="A38" s="217">
        <v>8</v>
      </c>
      <c r="B38" s="213" t="s">
        <v>566</v>
      </c>
      <c r="C38" s="213" t="s">
        <v>607</v>
      </c>
      <c r="D38" s="15"/>
    </row>
    <row r="39" spans="1:4" ht="23.1" customHeight="1" x14ac:dyDescent="0.25">
      <c r="A39" s="217">
        <v>9</v>
      </c>
      <c r="B39" s="213" t="s">
        <v>566</v>
      </c>
      <c r="C39" s="213" t="s">
        <v>619</v>
      </c>
      <c r="D39" s="15"/>
    </row>
    <row r="40" spans="1:4" ht="23.1" customHeight="1" x14ac:dyDescent="0.25">
      <c r="A40" s="217">
        <v>10</v>
      </c>
      <c r="B40" s="213" t="s">
        <v>566</v>
      </c>
      <c r="C40" s="213" t="s">
        <v>620</v>
      </c>
      <c r="D40" s="15"/>
    </row>
    <row r="41" spans="1:4" ht="23.1" customHeight="1" x14ac:dyDescent="0.25">
      <c r="A41" s="217">
        <v>11</v>
      </c>
      <c r="B41" s="213" t="s">
        <v>566</v>
      </c>
      <c r="C41" s="213" t="s">
        <v>621</v>
      </c>
      <c r="D41" s="15"/>
    </row>
    <row r="42" spans="1:4" ht="23.1" customHeight="1" x14ac:dyDescent="0.25">
      <c r="A42" s="217">
        <v>12</v>
      </c>
      <c r="B42" s="213" t="s">
        <v>566</v>
      </c>
      <c r="C42" s="213" t="s">
        <v>622</v>
      </c>
      <c r="D42" s="15"/>
    </row>
    <row r="43" spans="1:4" ht="23.1" customHeight="1" x14ac:dyDescent="0.25">
      <c r="A43" s="217">
        <v>12</v>
      </c>
      <c r="B43" s="213" t="s">
        <v>566</v>
      </c>
      <c r="C43" s="213" t="s">
        <v>623</v>
      </c>
      <c r="D43" s="15"/>
    </row>
    <row r="44" spans="1:4" ht="23.1" customHeight="1" x14ac:dyDescent="0.25">
      <c r="A44" s="217">
        <v>12</v>
      </c>
      <c r="B44" s="213" t="s">
        <v>566</v>
      </c>
      <c r="C44" s="213" t="s">
        <v>624</v>
      </c>
      <c r="D44" s="15"/>
    </row>
    <row r="45" spans="1:4" ht="23.1" customHeight="1" x14ac:dyDescent="0.25">
      <c r="A45" s="217">
        <v>13</v>
      </c>
      <c r="B45" s="213" t="s">
        <v>566</v>
      </c>
      <c r="C45" s="213" t="s">
        <v>625</v>
      </c>
      <c r="D45" s="15"/>
    </row>
    <row r="46" spans="1:4" ht="23.1" customHeight="1" x14ac:dyDescent="0.25">
      <c r="A46" s="217">
        <v>14</v>
      </c>
      <c r="B46" s="213" t="s">
        <v>566</v>
      </c>
      <c r="C46" s="213" t="s">
        <v>626</v>
      </c>
      <c r="D46" s="15"/>
    </row>
    <row r="47" spans="1:4" ht="23.1" customHeight="1" x14ac:dyDescent="0.25">
      <c r="A47" s="217">
        <v>15</v>
      </c>
      <c r="B47" s="213" t="s">
        <v>566</v>
      </c>
      <c r="C47" s="213" t="s">
        <v>627</v>
      </c>
      <c r="D47" s="15"/>
    </row>
    <row r="48" spans="1:4" ht="23.1" customHeight="1" x14ac:dyDescent="0.25">
      <c r="A48" s="217">
        <v>15</v>
      </c>
      <c r="B48" s="213" t="s">
        <v>566</v>
      </c>
      <c r="C48" s="213" t="s">
        <v>628</v>
      </c>
      <c r="D48" s="15"/>
    </row>
    <row r="49" spans="1:4" ht="23.1" customHeight="1" x14ac:dyDescent="0.25">
      <c r="A49" s="217">
        <v>16</v>
      </c>
      <c r="B49" s="213" t="s">
        <v>566</v>
      </c>
      <c r="C49" s="213" t="s">
        <v>629</v>
      </c>
      <c r="D49" s="15"/>
    </row>
    <row r="50" spans="1:4" ht="23.1" customHeight="1" x14ac:dyDescent="0.25">
      <c r="A50" s="217">
        <v>17</v>
      </c>
      <c r="B50" s="213" t="s">
        <v>566</v>
      </c>
      <c r="C50" s="213" t="s">
        <v>630</v>
      </c>
      <c r="D50" s="15"/>
    </row>
    <row r="51" spans="1:4" ht="23.1" customHeight="1" x14ac:dyDescent="0.25">
      <c r="A51" s="217">
        <v>17</v>
      </c>
      <c r="B51" s="213" t="s">
        <v>566</v>
      </c>
      <c r="C51" s="213" t="s">
        <v>631</v>
      </c>
      <c r="D51" s="15"/>
    </row>
    <row r="52" spans="1:4" ht="23.1" customHeight="1" x14ac:dyDescent="0.25">
      <c r="A52" s="217">
        <v>17</v>
      </c>
      <c r="B52" s="213" t="s">
        <v>566</v>
      </c>
      <c r="C52" s="213" t="s">
        <v>631</v>
      </c>
      <c r="D52" s="15"/>
    </row>
    <row r="53" spans="1:4" ht="23.1" customHeight="1" x14ac:dyDescent="0.25">
      <c r="A53" s="217">
        <v>17</v>
      </c>
      <c r="B53" s="213" t="s">
        <v>566</v>
      </c>
      <c r="C53" s="213" t="s">
        <v>631</v>
      </c>
      <c r="D53" s="15"/>
    </row>
    <row r="54" spans="1:4" ht="23.1" customHeight="1" x14ac:dyDescent="0.25">
      <c r="A54" s="217">
        <v>17</v>
      </c>
      <c r="B54" s="213" t="s">
        <v>566</v>
      </c>
      <c r="C54" s="213" t="s">
        <v>632</v>
      </c>
      <c r="D54" s="15"/>
    </row>
    <row r="55" spans="1:4" ht="23.1" customHeight="1" x14ac:dyDescent="0.25">
      <c r="A55" s="217">
        <v>17</v>
      </c>
      <c r="B55" s="213" t="s">
        <v>566</v>
      </c>
      <c r="C55" s="213" t="s">
        <v>632</v>
      </c>
      <c r="D55" s="15"/>
    </row>
    <row r="56" spans="1:4" ht="23.1" customHeight="1" x14ac:dyDescent="0.25">
      <c r="A56" s="217">
        <v>17</v>
      </c>
      <c r="B56" s="213" t="s">
        <v>566</v>
      </c>
      <c r="C56" s="213" t="s">
        <v>632</v>
      </c>
      <c r="D56" s="15"/>
    </row>
    <row r="57" spans="1:4" ht="23.1" customHeight="1" x14ac:dyDescent="0.25">
      <c r="A57" s="217">
        <v>17</v>
      </c>
      <c r="B57" s="213" t="s">
        <v>566</v>
      </c>
      <c r="C57" s="213" t="s">
        <v>631</v>
      </c>
      <c r="D57" s="15"/>
    </row>
    <row r="58" spans="1:4" ht="23.1" customHeight="1" x14ac:dyDescent="0.25">
      <c r="A58" s="217">
        <v>17</v>
      </c>
      <c r="B58" s="213" t="s">
        <v>566</v>
      </c>
      <c r="C58" s="213" t="s">
        <v>631</v>
      </c>
      <c r="D58" s="15"/>
    </row>
    <row r="59" spans="1:4" ht="23.1" customHeight="1" x14ac:dyDescent="0.25">
      <c r="A59" s="217">
        <v>17</v>
      </c>
      <c r="B59" s="213" t="s">
        <v>566</v>
      </c>
      <c r="C59" s="213" t="s">
        <v>633</v>
      </c>
      <c r="D59" s="15"/>
    </row>
    <row r="60" spans="1:4" ht="23.1" customHeight="1" x14ac:dyDescent="0.25">
      <c r="A60" s="217">
        <v>18</v>
      </c>
      <c r="B60" s="213" t="s">
        <v>566</v>
      </c>
      <c r="C60" s="213" t="s">
        <v>634</v>
      </c>
      <c r="D60" s="15"/>
    </row>
    <row r="61" spans="1:4" ht="23.1" customHeight="1" x14ac:dyDescent="0.25">
      <c r="A61" s="217">
        <v>19</v>
      </c>
      <c r="B61" s="213" t="s">
        <v>566</v>
      </c>
      <c r="C61" s="213" t="s">
        <v>635</v>
      </c>
      <c r="D61" s="15"/>
    </row>
    <row r="62" spans="1:4" ht="23.1" customHeight="1" x14ac:dyDescent="0.25">
      <c r="A62" s="217">
        <v>19</v>
      </c>
      <c r="B62" s="213" t="s">
        <v>566</v>
      </c>
      <c r="C62" s="213" t="s">
        <v>636</v>
      </c>
      <c r="D62" s="15"/>
    </row>
    <row r="63" spans="1:4" ht="23.1" customHeight="1" x14ac:dyDescent="0.25">
      <c r="A63" s="217">
        <v>19</v>
      </c>
      <c r="B63" s="213" t="s">
        <v>566</v>
      </c>
      <c r="C63" s="213" t="s">
        <v>636</v>
      </c>
      <c r="D63" s="15"/>
    </row>
    <row r="64" spans="1:4" ht="23.1" customHeight="1" x14ac:dyDescent="0.25">
      <c r="A64" s="217">
        <v>19</v>
      </c>
      <c r="B64" s="213" t="s">
        <v>566</v>
      </c>
      <c r="C64" s="213" t="s">
        <v>637</v>
      </c>
      <c r="D64" s="15"/>
    </row>
    <row r="65" spans="1:8" ht="23.1" customHeight="1" x14ac:dyDescent="0.25">
      <c r="A65" s="217">
        <v>19</v>
      </c>
      <c r="B65" s="213" t="s">
        <v>566</v>
      </c>
      <c r="C65" s="213" t="s">
        <v>637</v>
      </c>
      <c r="D65" s="15"/>
    </row>
    <row r="66" spans="1:8" ht="23.1" customHeight="1" x14ac:dyDescent="0.25">
      <c r="A66" s="217">
        <v>19</v>
      </c>
      <c r="B66" s="213" t="s">
        <v>566</v>
      </c>
      <c r="C66" s="213" t="s">
        <v>638</v>
      </c>
      <c r="D66" s="15"/>
    </row>
    <row r="67" spans="1:8" ht="23.1" customHeight="1" x14ac:dyDescent="0.25">
      <c r="A67" s="217">
        <v>19</v>
      </c>
      <c r="B67" s="213" t="s">
        <v>566</v>
      </c>
      <c r="C67" s="213" t="s">
        <v>638</v>
      </c>
      <c r="D67" s="15"/>
    </row>
    <row r="68" spans="1:8" x14ac:dyDescent="0.25">
      <c r="A68" s="217"/>
      <c r="B68" s="15"/>
      <c r="C68" s="213"/>
      <c r="D68" s="15"/>
    </row>
    <row r="69" spans="1:8" x14ac:dyDescent="0.25">
      <c r="A69" s="210" t="s">
        <v>537</v>
      </c>
      <c r="B69" s="210"/>
      <c r="C69" s="210"/>
      <c r="D69" s="210"/>
    </row>
    <row r="71" spans="1:8" x14ac:dyDescent="0.25">
      <c r="A71" s="212" t="s">
        <v>567</v>
      </c>
    </row>
    <row r="72" spans="1:8" x14ac:dyDescent="0.25">
      <c r="A72" s="639" t="s">
        <v>550</v>
      </c>
      <c r="B72" s="639" t="s">
        <v>563</v>
      </c>
      <c r="C72" s="639" t="s">
        <v>564</v>
      </c>
      <c r="D72" s="639" t="s">
        <v>583</v>
      </c>
      <c r="E72" s="639" t="s">
        <v>536</v>
      </c>
      <c r="F72" s="639"/>
      <c r="G72" s="639"/>
      <c r="H72" s="639"/>
    </row>
    <row r="73" spans="1:8" ht="29.25" customHeight="1" x14ac:dyDescent="0.25">
      <c r="A73" s="639"/>
      <c r="B73" s="639"/>
      <c r="C73" s="639"/>
      <c r="D73" s="639"/>
      <c r="E73" s="211" t="s">
        <v>540</v>
      </c>
      <c r="F73" s="211" t="s">
        <v>560</v>
      </c>
      <c r="G73" s="211" t="s">
        <v>561</v>
      </c>
      <c r="H73" s="211" t="s">
        <v>541</v>
      </c>
    </row>
    <row r="74" spans="1:8" x14ac:dyDescent="0.25">
      <c r="A74" s="217">
        <v>6</v>
      </c>
      <c r="B74" s="213" t="s">
        <v>562</v>
      </c>
      <c r="C74" s="213" t="s">
        <v>645</v>
      </c>
      <c r="D74" s="209"/>
      <c r="E74" s="218">
        <v>42016</v>
      </c>
      <c r="F74" s="218">
        <v>42047</v>
      </c>
      <c r="G74" s="209"/>
      <c r="H74" s="209"/>
    </row>
    <row r="75" spans="1:8" x14ac:dyDescent="0.25">
      <c r="A75" s="217">
        <v>6</v>
      </c>
      <c r="B75" s="213" t="s">
        <v>539</v>
      </c>
      <c r="C75" s="213" t="s">
        <v>646</v>
      </c>
      <c r="D75" s="209"/>
      <c r="E75" s="218">
        <v>42010</v>
      </c>
      <c r="F75" s="218">
        <v>42204</v>
      </c>
      <c r="G75" s="209"/>
      <c r="H75" s="209"/>
    </row>
    <row r="76" spans="1:8" x14ac:dyDescent="0.25">
      <c r="A76" s="15"/>
      <c r="B76" s="15"/>
      <c r="C76" s="15"/>
      <c r="D76" s="15"/>
      <c r="E76" s="15"/>
      <c r="F76" s="15"/>
      <c r="G76" s="15"/>
      <c r="H76" s="15"/>
    </row>
    <row r="77" spans="1:8" x14ac:dyDescent="0.25">
      <c r="A77" s="210" t="s">
        <v>537</v>
      </c>
      <c r="B77" s="210"/>
      <c r="C77" s="210"/>
      <c r="D77" s="210"/>
      <c r="E77" s="210"/>
      <c r="F77" s="210"/>
      <c r="G77" s="210"/>
      <c r="H77" s="210"/>
    </row>
    <row r="78" spans="1:8" x14ac:dyDescent="0.25">
      <c r="A78" t="s">
        <v>581</v>
      </c>
    </row>
    <row r="79" spans="1:8" x14ac:dyDescent="0.25">
      <c r="A79" t="s">
        <v>582</v>
      </c>
    </row>
  </sheetData>
  <mergeCells count="10">
    <mergeCell ref="A1:H2"/>
    <mergeCell ref="A11:A12"/>
    <mergeCell ref="B11:B12"/>
    <mergeCell ref="C11:C12"/>
    <mergeCell ref="D11:D12"/>
    <mergeCell ref="A72:A73"/>
    <mergeCell ref="B72:B73"/>
    <mergeCell ref="C72:C73"/>
    <mergeCell ref="D72:D73"/>
    <mergeCell ref="E72:H7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Seg Anual</vt:lpstr>
      <vt:lpstr>DETALLE CODIGOS</vt:lpstr>
      <vt:lpstr>Matriz_Seg POA</vt:lpstr>
      <vt:lpstr>Ejemplo 1</vt:lpstr>
      <vt:lpstr>Resumen</vt:lpstr>
      <vt:lpstr>Obj. G y E</vt:lpstr>
      <vt:lpstr>Seg. POA 2014</vt:lpstr>
      <vt:lpstr>Avan. Fis. y % Ejec.</vt:lpstr>
      <vt:lpstr>REC HUMANOS</vt:lpstr>
      <vt:lpstr>FODA POR OG</vt:lpstr>
      <vt:lpstr>Resul. Alcanzados</vt:lpstr>
      <vt:lpstr>Seg. POA 2014-Ponderacion(7)</vt:lpstr>
      <vt:lpstr>'Ejemplo 1'!Área_de_impresión</vt:lpstr>
      <vt:lpstr>'Matriz_Seg POA'!Área_de_impresión</vt:lpstr>
      <vt:lpstr>Resumen!Área_de_impresión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Perez</dc:creator>
  <cp:lastModifiedBy>Mariela Balderrama</cp:lastModifiedBy>
  <cp:lastPrinted>2015-07-01T22:29:58Z</cp:lastPrinted>
  <dcterms:created xsi:type="dcterms:W3CDTF">2013-12-23T19:25:10Z</dcterms:created>
  <dcterms:modified xsi:type="dcterms:W3CDTF">2015-07-01T22:34:53Z</dcterms:modified>
</cp:coreProperties>
</file>